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10155" activeTab="0"/>
  </bookViews>
  <sheets>
    <sheet name="UniversityCash Receipts Journal" sheetId="1" r:id="rId1"/>
    <sheet name="University Receipt " sheetId="2" r:id="rId2"/>
  </sheets>
  <definedNames>
    <definedName name="_xlnm.Print_Area" localSheetId="1">'University Receipt '!$A$4:$K$40</definedName>
    <definedName name="_xlnm.Print_Area" localSheetId="0">'UniversityCash Receipts Journal'!$A$18:$AC$131</definedName>
    <definedName name="_xlnm.Print_Titles" localSheetId="0">'UniversityCash Receipts Journal'!$2:$17</definedName>
  </definedNames>
  <calcPr fullCalcOnLoad="1"/>
</workbook>
</file>

<file path=xl/sharedStrings.xml><?xml version="1.0" encoding="utf-8"?>
<sst xmlns="http://schemas.openxmlformats.org/spreadsheetml/2006/main" count="85" uniqueCount="75">
  <si>
    <t xml:space="preserve">Receipt </t>
  </si>
  <si>
    <t>Number</t>
  </si>
  <si>
    <t>Date</t>
  </si>
  <si>
    <t>Received From</t>
  </si>
  <si>
    <t xml:space="preserve">City </t>
  </si>
  <si>
    <t xml:space="preserve">State </t>
  </si>
  <si>
    <t>Zip Code</t>
  </si>
  <si>
    <t>Address</t>
  </si>
  <si>
    <t>Purpose</t>
  </si>
  <si>
    <t>Received by</t>
  </si>
  <si>
    <t>Fund</t>
  </si>
  <si>
    <t>Org</t>
  </si>
  <si>
    <t>IA</t>
  </si>
  <si>
    <t>Cash</t>
  </si>
  <si>
    <t xml:space="preserve">Other </t>
  </si>
  <si>
    <t>Total</t>
  </si>
  <si>
    <t>Check &amp; Check #</t>
  </si>
  <si>
    <t>Notes</t>
  </si>
  <si>
    <t>RECEIPT #</t>
  </si>
  <si>
    <t xml:space="preserve">Source and Type of Funds </t>
  </si>
  <si>
    <t>Check #</t>
  </si>
  <si>
    <t>MO #</t>
  </si>
  <si>
    <t>RECEIVED FROM:</t>
  </si>
  <si>
    <t>ADDRESS:</t>
  </si>
  <si>
    <t>CITY:</t>
  </si>
  <si>
    <t>AMOUNT RECEIVED:</t>
  </si>
  <si>
    <t>PURPOSE:</t>
  </si>
  <si>
    <t xml:space="preserve">  CASH</t>
  </si>
  <si>
    <t xml:space="preserve">  CHECK</t>
  </si>
  <si>
    <t xml:space="preserve">  MONEY ORDER</t>
  </si>
  <si>
    <t>DATE:</t>
  </si>
  <si>
    <t>SOURCE OF FUNDS:</t>
  </si>
  <si>
    <t>STATE:</t>
  </si>
  <si>
    <t>ZIP CODE:</t>
  </si>
  <si>
    <t>CASH RECEIPT</t>
  </si>
  <si>
    <t>Print Receipt #……………</t>
  </si>
  <si>
    <t>Country</t>
  </si>
  <si>
    <t>COUNTRY:</t>
  </si>
  <si>
    <t>USA</t>
  </si>
  <si>
    <t>(Y\NNN)</t>
  </si>
  <si>
    <t xml:space="preserve">stamp here with departmental stamp </t>
  </si>
  <si>
    <t>and initial next to receivers name</t>
  </si>
  <si>
    <t>Type</t>
  </si>
  <si>
    <t xml:space="preserve">   OTHER</t>
  </si>
  <si>
    <t>UNIVERSITY CASH RECEIPTS JOURNAL</t>
  </si>
  <si>
    <t>password for protection for "University Receipt" sheet is "mark"</t>
  </si>
  <si>
    <t xml:space="preserve">Do not enter data to this sheet - use the "UniversityCash Receipts Journal" sheet for data entry </t>
  </si>
  <si>
    <t>and printing of University cash receipt.</t>
  </si>
  <si>
    <t>Money Order and MO #</t>
  </si>
  <si>
    <t>University of Northern Iowa</t>
  </si>
  <si>
    <t>Office of Business Operations</t>
  </si>
  <si>
    <t>Cedar Falls, IA  50614-0008</t>
  </si>
  <si>
    <t>phone (319) 273-2628  fax (319) 273-3009</t>
  </si>
  <si>
    <t>John Doe</t>
  </si>
  <si>
    <t>123 S. W.Main</t>
  </si>
  <si>
    <t>Cedar Falls</t>
  </si>
  <si>
    <t>#101</t>
  </si>
  <si>
    <t>Parking Permit</t>
  </si>
  <si>
    <t>University Deposit Account Code Combination</t>
  </si>
  <si>
    <t>Appr.Yr</t>
  </si>
  <si>
    <t>Object</t>
  </si>
  <si>
    <t>Program</t>
  </si>
  <si>
    <t>Function</t>
  </si>
  <si>
    <t>Activity</t>
  </si>
  <si>
    <t>Line #</t>
  </si>
  <si>
    <t>01</t>
  </si>
  <si>
    <t>Diane Headington</t>
  </si>
  <si>
    <t>Sample Row</t>
  </si>
  <si>
    <t xml:space="preserve">  CREDIT CARDS</t>
  </si>
  <si>
    <t>Coupon</t>
  </si>
  <si>
    <t>Approp.Yr</t>
  </si>
  <si>
    <t>Type:</t>
  </si>
  <si>
    <t>Credit Cards &amp; Type</t>
  </si>
  <si>
    <t>Discover</t>
  </si>
  <si>
    <t>103 Gilchrist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</si>
</sst>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mmmm\ d\,\ yyyy"/>
    <numFmt numFmtId="168" formatCode="m/d/yy"/>
    <numFmt numFmtId="169" formatCode="00000"/>
    <numFmt numFmtId="170" formatCode="mm/dd/yy"/>
    <numFmt numFmtId="171" formatCode="0000"/>
    <numFmt numFmtId="172" formatCode="000"/>
    <numFmt numFmtId="173" formatCode="0\ 0000000"/>
    <numFmt numFmtId="174" formatCode="00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i/>
      <sz val="14"/>
      <color indexed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0" fontId="0" fillId="0" borderId="0" xfId="15" applyNumberFormat="1" applyAlignment="1">
      <alignment/>
    </xf>
    <xf numFmtId="0" fontId="2" fillId="0" borderId="0" xfId="0" applyFont="1" applyAlignment="1">
      <alignment/>
    </xf>
    <xf numFmtId="0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3" fontId="0" fillId="0" borderId="0" xfId="15" applyFont="1" applyAlignment="1">
      <alignment/>
    </xf>
    <xf numFmtId="43" fontId="0" fillId="0" borderId="1" xfId="15" applyFont="1" applyBorder="1" applyAlignment="1">
      <alignment/>
    </xf>
    <xf numFmtId="43" fontId="0" fillId="0" borderId="0" xfId="15" applyFont="1" applyBorder="1" applyAlignment="1">
      <alignment/>
    </xf>
    <xf numFmtId="43" fontId="1" fillId="0" borderId="0" xfId="15" applyFont="1" applyBorder="1" applyAlignment="1">
      <alignment horizontal="center"/>
    </xf>
    <xf numFmtId="0" fontId="1" fillId="0" borderId="0" xfId="15" applyNumberFormat="1" applyFont="1" applyBorder="1" applyAlignment="1">
      <alignment horizontal="center"/>
    </xf>
    <xf numFmtId="0" fontId="0" fillId="0" borderId="0" xfId="15" applyNumberFormat="1" applyAlignment="1">
      <alignment horizontal="center"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15" applyNumberFormat="1" applyFill="1" applyAlignment="1">
      <alignment horizontal="center"/>
    </xf>
    <xf numFmtId="0" fontId="0" fillId="0" borderId="0" xfId="0" applyFill="1" applyAlignment="1">
      <alignment/>
    </xf>
    <xf numFmtId="43" fontId="0" fillId="0" borderId="2" xfId="15" applyFont="1" applyBorder="1" applyAlignment="1">
      <alignment/>
    </xf>
    <xf numFmtId="43" fontId="0" fillId="0" borderId="3" xfId="15" applyFont="1" applyBorder="1" applyAlignment="1">
      <alignment/>
    </xf>
    <xf numFmtId="43" fontId="0" fillId="0" borderId="4" xfId="15" applyFont="1" applyBorder="1" applyAlignment="1">
      <alignment/>
    </xf>
    <xf numFmtId="43" fontId="8" fillId="0" borderId="5" xfId="15" applyFont="1" applyBorder="1" applyAlignment="1">
      <alignment/>
    </xf>
    <xf numFmtId="43" fontId="4" fillId="0" borderId="0" xfId="15" applyFont="1" applyBorder="1" applyAlignment="1">
      <alignment horizontal="center"/>
    </xf>
    <xf numFmtId="43" fontId="4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0" fillId="0" borderId="6" xfId="15" applyFont="1" applyBorder="1" applyAlignment="1">
      <alignment/>
    </xf>
    <xf numFmtId="43" fontId="1" fillId="0" borderId="5" xfId="15" applyFont="1" applyBorder="1" applyAlignment="1">
      <alignment/>
    </xf>
    <xf numFmtId="43" fontId="4" fillId="0" borderId="5" xfId="15" applyFont="1" applyBorder="1" applyAlignment="1">
      <alignment/>
    </xf>
    <xf numFmtId="43" fontId="0" fillId="0" borderId="7" xfId="15" applyFont="1" applyBorder="1" applyAlignment="1">
      <alignment/>
    </xf>
    <xf numFmtId="43" fontId="4" fillId="0" borderId="5" xfId="15" applyFont="1" applyBorder="1" applyAlignment="1" quotePrefix="1">
      <alignment/>
    </xf>
    <xf numFmtId="43" fontId="7" fillId="0" borderId="5" xfId="15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7" fillId="0" borderId="6" xfId="15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15" applyFont="1" applyBorder="1" applyAlignment="1">
      <alignment/>
    </xf>
    <xf numFmtId="43" fontId="9" fillId="0" borderId="6" xfId="15" applyFont="1" applyBorder="1" applyAlignment="1">
      <alignment/>
    </xf>
    <xf numFmtId="0" fontId="0" fillId="0" borderId="5" xfId="0" applyBorder="1" applyAlignment="1">
      <alignment/>
    </xf>
    <xf numFmtId="43" fontId="7" fillId="0" borderId="0" xfId="15" applyFont="1" applyBorder="1" applyAlignment="1">
      <alignment horizontal="left"/>
    </xf>
    <xf numFmtId="43" fontId="0" fillId="0" borderId="8" xfId="15" applyFont="1" applyBorder="1" applyAlignment="1">
      <alignment/>
    </xf>
    <xf numFmtId="43" fontId="0" fillId="0" borderId="9" xfId="15" applyFont="1" applyBorder="1" applyAlignment="1">
      <alignment/>
    </xf>
    <xf numFmtId="43" fontId="0" fillId="0" borderId="10" xfId="15" applyFont="1" applyBorder="1" applyAlignment="1">
      <alignment/>
    </xf>
    <xf numFmtId="0" fontId="12" fillId="0" borderId="7" xfId="15" applyNumberFormat="1" applyFont="1" applyBorder="1" applyAlignment="1">
      <alignment horizontal="center"/>
    </xf>
    <xf numFmtId="43" fontId="13" fillId="0" borderId="0" xfId="15" applyFont="1" applyBorder="1" applyAlignment="1">
      <alignment/>
    </xf>
    <xf numFmtId="43" fontId="12" fillId="0" borderId="1" xfId="15" applyFont="1" applyBorder="1" applyAlignment="1">
      <alignment horizontal="center"/>
    </xf>
    <xf numFmtId="0" fontId="12" fillId="0" borderId="1" xfId="15" applyNumberFormat="1" applyFont="1" applyBorder="1" applyAlignment="1">
      <alignment horizontal="center"/>
    </xf>
    <xf numFmtId="0" fontId="12" fillId="0" borderId="0" xfId="15" applyNumberFormat="1" applyFont="1" applyBorder="1" applyAlignment="1">
      <alignment horizontal="center"/>
    </xf>
    <xf numFmtId="0" fontId="12" fillId="0" borderId="5" xfId="15" applyNumberFormat="1" applyFont="1" applyBorder="1" applyAlignment="1">
      <alignment horizontal="center"/>
    </xf>
    <xf numFmtId="0" fontId="12" fillId="0" borderId="6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43" fontId="15" fillId="0" borderId="0" xfId="15" applyFont="1" applyBorder="1" applyAlignment="1">
      <alignment horizontal="left"/>
    </xf>
    <xf numFmtId="43" fontId="15" fillId="0" borderId="0" xfId="15" applyFont="1" applyBorder="1" applyAlignment="1">
      <alignment/>
    </xf>
    <xf numFmtId="170" fontId="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43" fontId="1" fillId="0" borderId="0" xfId="15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0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15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15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170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44" fontId="17" fillId="0" borderId="11" xfId="17" applyFont="1" applyBorder="1" applyAlignment="1">
      <alignment/>
    </xf>
    <xf numFmtId="0" fontId="17" fillId="2" borderId="11" xfId="15" applyNumberFormat="1" applyFont="1" applyFill="1" applyBorder="1" applyAlignment="1">
      <alignment horizontal="center"/>
    </xf>
    <xf numFmtId="44" fontId="17" fillId="3" borderId="11" xfId="17" applyFont="1" applyFill="1" applyBorder="1" applyAlignment="1">
      <alignment/>
    </xf>
    <xf numFmtId="0" fontId="17" fillId="0" borderId="11" xfId="0" applyFont="1" applyBorder="1" applyAlignment="1" quotePrefix="1">
      <alignment horizontal="right"/>
    </xf>
    <xf numFmtId="41" fontId="0" fillId="0" borderId="0" xfId="0" applyNumberFormat="1" applyAlignment="1">
      <alignment horizontal="center"/>
    </xf>
    <xf numFmtId="41" fontId="17" fillId="0" borderId="11" xfId="15" applyNumberFormat="1" applyFont="1" applyBorder="1" applyAlignment="1">
      <alignment horizontal="center"/>
    </xf>
    <xf numFmtId="41" fontId="17" fillId="0" borderId="11" xfId="0" applyNumberFormat="1" applyFont="1" applyBorder="1" applyAlignment="1">
      <alignment horizontal="center"/>
    </xf>
    <xf numFmtId="41" fontId="17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174" fontId="17" fillId="0" borderId="11" xfId="15" applyNumberFormat="1" applyFont="1" applyBorder="1" applyAlignment="1">
      <alignment horizontal="center"/>
    </xf>
    <xf numFmtId="174" fontId="17" fillId="0" borderId="11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1" fontId="17" fillId="0" borderId="11" xfId="15" applyNumberFormat="1" applyFont="1" applyBorder="1" applyAlignment="1">
      <alignment horizontal="center"/>
    </xf>
    <xf numFmtId="171" fontId="17" fillId="0" borderId="11" xfId="0" applyNumberFormat="1" applyFont="1" applyBorder="1" applyAlignment="1">
      <alignment horizontal="center"/>
    </xf>
    <xf numFmtId="173" fontId="17" fillId="0" borderId="11" xfId="15" applyNumberFormat="1" applyFont="1" applyBorder="1" applyAlignment="1">
      <alignment horizontal="center"/>
    </xf>
    <xf numFmtId="173" fontId="17" fillId="0" borderId="11" xfId="0" applyNumberFormat="1" applyFont="1" applyBorder="1" applyAlignment="1">
      <alignment horizontal="center"/>
    </xf>
    <xf numFmtId="173" fontId="17" fillId="0" borderId="11" xfId="0" applyNumberFormat="1" applyFont="1" applyBorder="1" applyAlignment="1" quotePrefix="1">
      <alignment horizontal="center"/>
    </xf>
    <xf numFmtId="172" fontId="17" fillId="0" borderId="11" xfId="15" applyNumberFormat="1" applyFont="1" applyBorder="1" applyAlignment="1" quotePrefix="1">
      <alignment horizontal="center"/>
    </xf>
    <xf numFmtId="172" fontId="17" fillId="0" borderId="11" xfId="0" applyNumberFormat="1" applyFont="1" applyBorder="1" applyAlignment="1" quotePrefix="1">
      <alignment horizontal="center"/>
    </xf>
    <xf numFmtId="1" fontId="0" fillId="0" borderId="0" xfId="0" applyNumberFormat="1" applyAlignment="1">
      <alignment horizontal="center"/>
    </xf>
    <xf numFmtId="1" fontId="17" fillId="0" borderId="11" xfId="15" applyNumberFormat="1" applyFont="1" applyBorder="1" applyAlignment="1" quotePrefix="1">
      <alignment horizontal="center"/>
    </xf>
    <xf numFmtId="1" fontId="17" fillId="0" borderId="11" xfId="0" applyNumberFormat="1" applyFont="1" applyBorder="1" applyAlignment="1" quotePrefix="1">
      <alignment horizontal="center"/>
    </xf>
    <xf numFmtId="1" fontId="17" fillId="0" borderId="11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7" fillId="0" borderId="11" xfId="15" applyNumberFormat="1" applyFont="1" applyBorder="1" applyAlignment="1">
      <alignment horizontal="center"/>
    </xf>
    <xf numFmtId="174" fontId="12" fillId="0" borderId="0" xfId="15" applyNumberFormat="1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170" fontId="18" fillId="4" borderId="11" xfId="0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/>
    </xf>
    <xf numFmtId="0" fontId="18" fillId="4" borderId="11" xfId="0" applyFont="1" applyFill="1" applyBorder="1" applyAlignment="1">
      <alignment horizontal="left"/>
    </xf>
    <xf numFmtId="44" fontId="18" fillId="4" borderId="11" xfId="17" applyFont="1" applyFill="1" applyBorder="1" applyAlignment="1">
      <alignment/>
    </xf>
    <xf numFmtId="0" fontId="18" fillId="4" borderId="11" xfId="15" applyNumberFormat="1" applyFont="1" applyFill="1" applyBorder="1" applyAlignment="1">
      <alignment horizontal="center"/>
    </xf>
    <xf numFmtId="44" fontId="17" fillId="4" borderId="11" xfId="17" applyFont="1" applyFill="1" applyBorder="1" applyAlignment="1">
      <alignment/>
    </xf>
    <xf numFmtId="174" fontId="18" fillId="4" borderId="11" xfId="0" applyNumberFormat="1" applyFont="1" applyFill="1" applyBorder="1" applyAlignment="1">
      <alignment horizontal="center"/>
    </xf>
    <xf numFmtId="41" fontId="18" fillId="4" borderId="11" xfId="0" applyNumberFormat="1" applyFont="1" applyFill="1" applyBorder="1" applyAlignment="1" quotePrefix="1">
      <alignment horizontal="center"/>
    </xf>
    <xf numFmtId="171" fontId="18" fillId="4" borderId="11" xfId="0" applyNumberFormat="1" applyFont="1" applyFill="1" applyBorder="1" applyAlignment="1">
      <alignment horizontal="center"/>
    </xf>
    <xf numFmtId="1" fontId="18" fillId="4" borderId="11" xfId="0" applyNumberFormat="1" applyFont="1" applyFill="1" applyBorder="1" applyAlignment="1">
      <alignment horizontal="center"/>
    </xf>
    <xf numFmtId="1" fontId="18" fillId="4" borderId="11" xfId="0" applyNumberFormat="1" applyFont="1" applyFill="1" applyBorder="1" applyAlignment="1" quotePrefix="1">
      <alignment horizontal="center"/>
    </xf>
    <xf numFmtId="172" fontId="18" fillId="4" borderId="11" xfId="0" applyNumberFormat="1" applyFont="1" applyFill="1" applyBorder="1" applyAlignment="1" quotePrefix="1">
      <alignment horizontal="center"/>
    </xf>
    <xf numFmtId="0" fontId="18" fillId="4" borderId="11" xfId="0" applyFont="1" applyFill="1" applyBorder="1" applyAlignment="1" quotePrefix="1">
      <alignment horizontal="right"/>
    </xf>
    <xf numFmtId="0" fontId="9" fillId="4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168" fontId="7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7" fillId="5" borderId="0" xfId="0" applyNumberFormat="1" applyFont="1" applyFill="1" applyAlignment="1">
      <alignment horizontal="center"/>
    </xf>
    <xf numFmtId="41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168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15" applyNumberFormat="1" applyFill="1" applyAlignment="1">
      <alignment horizontal="center"/>
    </xf>
    <xf numFmtId="165" fontId="0" fillId="5" borderId="0" xfId="15" applyNumberFormat="1" applyFill="1" applyAlignment="1">
      <alignment/>
    </xf>
    <xf numFmtId="0" fontId="0" fillId="5" borderId="0" xfId="0" applyNumberFormat="1" applyFill="1" applyAlignment="1">
      <alignment horizontal="center"/>
    </xf>
    <xf numFmtId="41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 applyBorder="1" applyAlignment="1">
      <alignment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0" fillId="5" borderId="0" xfId="15" applyNumberFormat="1" applyFont="1" applyFill="1" applyAlignment="1">
      <alignment horizontal="center"/>
    </xf>
    <xf numFmtId="165" fontId="0" fillId="5" borderId="0" xfId="15" applyNumberFormat="1" applyFill="1" applyAlignment="1">
      <alignment horizontal="center"/>
    </xf>
    <xf numFmtId="41" fontId="0" fillId="5" borderId="0" xfId="15" applyNumberFormat="1" applyFont="1" applyFill="1" applyAlignment="1">
      <alignment horizontal="center"/>
    </xf>
    <xf numFmtId="1" fontId="0" fillId="5" borderId="0" xfId="15" applyNumberFormat="1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6" fillId="5" borderId="0" xfId="0" applyFont="1" applyFill="1" applyAlignment="1">
      <alignment/>
    </xf>
    <xf numFmtId="0" fontId="6" fillId="5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68" fontId="9" fillId="5" borderId="0" xfId="0" applyNumberFormat="1" applyFon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43" fontId="5" fillId="0" borderId="5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44" fontId="12" fillId="0" borderId="13" xfId="15" applyNumberFormat="1" applyFont="1" applyBorder="1" applyAlignment="1">
      <alignment horizontal="center"/>
    </xf>
    <xf numFmtId="44" fontId="12" fillId="0" borderId="1" xfId="15" applyNumberFormat="1" applyFont="1" applyBorder="1" applyAlignment="1">
      <alignment horizontal="left"/>
    </xf>
    <xf numFmtId="43" fontId="4" fillId="0" borderId="14" xfId="15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43" fontId="4" fillId="0" borderId="7" xfId="15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44" fontId="12" fillId="0" borderId="1" xfId="15" applyNumberFormat="1" applyFont="1" applyBorder="1" applyAlignment="1">
      <alignment horizontal="center"/>
    </xf>
    <xf numFmtId="43" fontId="12" fillId="0" borderId="1" xfId="15" applyFont="1" applyBorder="1" applyAlignment="1">
      <alignment horizontal="left"/>
    </xf>
    <xf numFmtId="43" fontId="12" fillId="0" borderId="7" xfId="15" applyFont="1" applyBorder="1" applyAlignment="1">
      <alignment horizontal="left"/>
    </xf>
    <xf numFmtId="167" fontId="12" fillId="0" borderId="1" xfId="15" applyNumberFormat="1" applyFont="1" applyBorder="1" applyAlignment="1">
      <alignment horizontal="center"/>
    </xf>
    <xf numFmtId="43" fontId="12" fillId="0" borderId="1" xfId="15" applyFont="1" applyBorder="1" applyAlignment="1">
      <alignment horizontal="center"/>
    </xf>
    <xf numFmtId="7" fontId="12" fillId="0" borderId="1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E1714"/>
  <sheetViews>
    <sheetView showGridLines="0" tabSelected="1" zoomScale="75" zoomScaleNormal="75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C7" sqref="C7"/>
    </sheetView>
  </sheetViews>
  <sheetFormatPr defaultColWidth="9.140625" defaultRowHeight="12.75"/>
  <cols>
    <col min="1" max="1" width="8.8515625" style="0" customWidth="1"/>
    <col min="2" max="2" width="10.421875" style="19" bestFit="1" customWidth="1"/>
    <col min="3" max="3" width="45.140625" style="0" customWidth="1"/>
    <col min="4" max="4" width="26.00390625" style="1" customWidth="1"/>
    <col min="5" max="5" width="12.8515625" style="1" customWidth="1"/>
    <col min="6" max="7" width="9.140625" style="1" customWidth="1"/>
    <col min="8" max="8" width="11.00390625" style="1" bestFit="1" customWidth="1"/>
    <col min="9" max="9" width="12.28125" style="0" customWidth="1"/>
    <col min="10" max="11" width="15.57421875" style="0" customWidth="1"/>
    <col min="12" max="12" width="16.140625" style="0" bestFit="1" customWidth="1"/>
    <col min="13" max="13" width="13.421875" style="15" customWidth="1"/>
    <col min="14" max="14" width="13.57421875" style="0" customWidth="1"/>
    <col min="15" max="15" width="16.421875" style="4" customWidth="1"/>
    <col min="16" max="18" width="16.421875" style="0" customWidth="1"/>
    <col min="19" max="19" width="41.8515625" style="0" bestFit="1" customWidth="1"/>
    <col min="20" max="20" width="8.421875" style="18" customWidth="1"/>
    <col min="21" max="21" width="9.421875" style="77" customWidth="1"/>
    <col min="22" max="22" width="8.8515625" style="18" customWidth="1"/>
    <col min="23" max="23" width="9.140625" style="18" customWidth="1"/>
    <col min="24" max="24" width="10.57421875" style="93" customWidth="1"/>
    <col min="25" max="25" width="13.140625" style="18" bestFit="1" customWidth="1"/>
    <col min="26" max="26" width="8.8515625" style="93" customWidth="1"/>
    <col min="27" max="27" width="8.421875" style="18" customWidth="1"/>
    <col min="28" max="28" width="3.140625" style="3" bestFit="1" customWidth="1"/>
    <col min="29" max="29" width="23.7109375" style="1" customWidth="1"/>
  </cols>
  <sheetData>
    <row r="1" spans="1:30" ht="12.75">
      <c r="A1" s="124" t="s">
        <v>45</v>
      </c>
      <c r="B1" s="125"/>
      <c r="C1" s="126"/>
      <c r="D1" s="127"/>
      <c r="E1" s="127"/>
      <c r="F1" s="127"/>
      <c r="G1" s="127"/>
      <c r="H1" s="127"/>
      <c r="I1" s="126"/>
      <c r="J1" s="126"/>
      <c r="K1" s="126"/>
      <c r="L1" s="126"/>
      <c r="M1" s="128"/>
      <c r="N1" s="126"/>
      <c r="O1" s="129"/>
      <c r="P1" s="126"/>
      <c r="Q1" s="126"/>
      <c r="R1" s="126"/>
      <c r="S1" s="126"/>
      <c r="T1" s="130"/>
      <c r="U1" s="131"/>
      <c r="V1" s="130"/>
      <c r="W1" s="130"/>
      <c r="X1" s="132"/>
      <c r="Y1" s="130"/>
      <c r="Z1" s="132"/>
      <c r="AA1" s="130"/>
      <c r="AB1" s="133"/>
      <c r="AC1" s="127"/>
      <c r="AD1" s="126"/>
    </row>
    <row r="2" spans="1:30" ht="12.75">
      <c r="A2" s="134"/>
      <c r="B2" s="125"/>
      <c r="C2" s="126"/>
      <c r="D2" s="127"/>
      <c r="E2" s="127"/>
      <c r="F2" s="127"/>
      <c r="G2" s="127"/>
      <c r="H2" s="127"/>
      <c r="I2" s="126"/>
      <c r="J2" s="126"/>
      <c r="K2" s="126"/>
      <c r="L2" s="126"/>
      <c r="M2" s="128"/>
      <c r="N2" s="126"/>
      <c r="O2" s="129"/>
      <c r="P2" s="126"/>
      <c r="Q2" s="126"/>
      <c r="R2" s="126"/>
      <c r="S2" s="126"/>
      <c r="T2" s="130"/>
      <c r="U2" s="131"/>
      <c r="V2" s="130"/>
      <c r="W2" s="130"/>
      <c r="X2" s="132"/>
      <c r="Y2" s="130"/>
      <c r="Z2" s="132"/>
      <c r="AA2" s="130"/>
      <c r="AB2" s="133"/>
      <c r="AC2" s="127"/>
      <c r="AD2" s="126"/>
    </row>
    <row r="3" spans="1:30" ht="20.25">
      <c r="A3" s="135" t="s">
        <v>44</v>
      </c>
      <c r="B3" s="125"/>
      <c r="C3" s="126"/>
      <c r="D3" s="127"/>
      <c r="E3" s="127"/>
      <c r="F3" s="127"/>
      <c r="G3" s="127"/>
      <c r="H3" s="127"/>
      <c r="I3" s="126"/>
      <c r="J3" s="126"/>
      <c r="K3" s="126"/>
      <c r="L3" s="126"/>
      <c r="M3" s="128"/>
      <c r="N3" s="126"/>
      <c r="O3" s="129"/>
      <c r="P3" s="126"/>
      <c r="Q3" s="126"/>
      <c r="R3" s="126"/>
      <c r="S3" s="126"/>
      <c r="T3" s="130"/>
      <c r="U3" s="131"/>
      <c r="V3" s="130"/>
      <c r="W3" s="130"/>
      <c r="X3" s="132"/>
      <c r="Y3" s="130"/>
      <c r="Z3" s="132"/>
      <c r="AA3" s="130"/>
      <c r="AB3" s="133"/>
      <c r="AC3" s="127"/>
      <c r="AD3" s="126"/>
    </row>
    <row r="4" spans="1:30" ht="12.75">
      <c r="A4" s="126"/>
      <c r="B4" s="125"/>
      <c r="C4" s="126"/>
      <c r="D4" s="127"/>
      <c r="E4" s="127"/>
      <c r="F4" s="127"/>
      <c r="G4" s="127"/>
      <c r="H4" s="127"/>
      <c r="I4" s="126"/>
      <c r="J4" s="126"/>
      <c r="K4" s="126"/>
      <c r="L4" s="126"/>
      <c r="M4" s="128"/>
      <c r="N4" s="126"/>
      <c r="O4" s="129"/>
      <c r="P4" s="126"/>
      <c r="Q4" s="126"/>
      <c r="R4" s="126"/>
      <c r="S4" s="126"/>
      <c r="T4" s="130"/>
      <c r="U4" s="131"/>
      <c r="V4" s="130"/>
      <c r="W4" s="130"/>
      <c r="X4" s="132"/>
      <c r="Y4" s="130"/>
      <c r="Z4" s="132"/>
      <c r="AA4" s="130"/>
      <c r="AB4" s="133"/>
      <c r="AC4" s="127"/>
      <c r="AD4" s="126"/>
    </row>
    <row r="5" spans="1:30" ht="15.75">
      <c r="A5" s="136" t="s">
        <v>49</v>
      </c>
      <c r="B5" s="125"/>
      <c r="C5" s="126"/>
      <c r="D5" s="127"/>
      <c r="E5" s="127"/>
      <c r="F5" s="127"/>
      <c r="G5" s="127"/>
      <c r="H5" s="127"/>
      <c r="I5" s="126"/>
      <c r="J5" s="126"/>
      <c r="K5" s="126"/>
      <c r="L5" s="126"/>
      <c r="M5" s="128"/>
      <c r="N5" s="126"/>
      <c r="O5" s="129"/>
      <c r="P5" s="126"/>
      <c r="Q5" s="126"/>
      <c r="R5" s="126"/>
      <c r="S5" s="126"/>
      <c r="T5" s="130"/>
      <c r="U5" s="131"/>
      <c r="V5" s="130"/>
      <c r="W5" s="130"/>
      <c r="X5" s="132"/>
      <c r="Y5" s="130"/>
      <c r="Z5" s="132"/>
      <c r="AA5" s="130"/>
      <c r="AB5" s="133"/>
      <c r="AC5" s="127"/>
      <c r="AD5" s="126"/>
    </row>
    <row r="6" spans="1:30" ht="15.75">
      <c r="A6" s="136" t="s">
        <v>50</v>
      </c>
      <c r="B6" s="125"/>
      <c r="C6" s="126"/>
      <c r="D6" s="127"/>
      <c r="E6" s="127"/>
      <c r="F6" s="127"/>
      <c r="G6" s="127"/>
      <c r="H6" s="127"/>
      <c r="I6" s="126"/>
      <c r="J6" s="126"/>
      <c r="K6" s="126"/>
      <c r="L6" s="126"/>
      <c r="M6" s="128"/>
      <c r="N6" s="126"/>
      <c r="O6" s="129"/>
      <c r="P6" s="126"/>
      <c r="Q6" s="126"/>
      <c r="R6" s="126"/>
      <c r="S6" s="126"/>
      <c r="T6" s="130"/>
      <c r="U6" s="131"/>
      <c r="V6" s="130"/>
      <c r="W6" s="130"/>
      <c r="X6" s="132"/>
      <c r="Y6" s="130"/>
      <c r="Z6" s="132"/>
      <c r="AA6" s="130"/>
      <c r="AB6" s="133"/>
      <c r="AC6" s="127"/>
      <c r="AD6" s="126"/>
    </row>
    <row r="7" spans="1:30" ht="15.75">
      <c r="A7" s="136" t="s">
        <v>74</v>
      </c>
      <c r="B7" s="125"/>
      <c r="C7" s="126"/>
      <c r="D7" s="127"/>
      <c r="E7" s="127"/>
      <c r="F7" s="127"/>
      <c r="G7" s="127"/>
      <c r="H7" s="127"/>
      <c r="I7" s="126"/>
      <c r="J7" s="126"/>
      <c r="K7" s="126"/>
      <c r="L7" s="126"/>
      <c r="M7" s="128"/>
      <c r="N7" s="126"/>
      <c r="O7" s="129"/>
      <c r="P7" s="126"/>
      <c r="Q7" s="126"/>
      <c r="R7" s="126"/>
      <c r="S7" s="126"/>
      <c r="T7" s="130"/>
      <c r="U7" s="131"/>
      <c r="V7" s="130"/>
      <c r="W7" s="130"/>
      <c r="X7" s="132"/>
      <c r="Y7" s="130"/>
      <c r="Z7" s="132"/>
      <c r="AA7" s="130"/>
      <c r="AB7" s="133"/>
      <c r="AC7" s="127"/>
      <c r="AD7" s="126"/>
    </row>
    <row r="8" spans="1:30" ht="15.75">
      <c r="A8" s="137" t="s">
        <v>51</v>
      </c>
      <c r="B8" s="125"/>
      <c r="C8" s="126"/>
      <c r="D8" s="127"/>
      <c r="E8" s="127"/>
      <c r="F8" s="127"/>
      <c r="G8" s="127"/>
      <c r="H8" s="127"/>
      <c r="I8" s="126"/>
      <c r="J8" s="126"/>
      <c r="K8" s="126"/>
      <c r="L8" s="126"/>
      <c r="M8" s="128"/>
      <c r="N8" s="126"/>
      <c r="O8" s="129"/>
      <c r="P8" s="126"/>
      <c r="Q8" s="126"/>
      <c r="R8" s="126"/>
      <c r="S8" s="126"/>
      <c r="T8" s="130"/>
      <c r="U8" s="131"/>
      <c r="V8" s="130"/>
      <c r="W8" s="130"/>
      <c r="X8" s="132"/>
      <c r="Y8" s="130"/>
      <c r="Z8" s="132"/>
      <c r="AA8" s="130"/>
      <c r="AB8" s="133"/>
      <c r="AC8" s="127"/>
      <c r="AD8" s="126"/>
    </row>
    <row r="9" spans="1:30" ht="15.75">
      <c r="A9" s="136" t="s">
        <v>52</v>
      </c>
      <c r="B9" s="125"/>
      <c r="C9" s="126"/>
      <c r="D9" s="127"/>
      <c r="E9" s="127"/>
      <c r="F9" s="127"/>
      <c r="G9" s="127"/>
      <c r="H9" s="127"/>
      <c r="I9" s="126"/>
      <c r="J9" s="126"/>
      <c r="K9" s="126"/>
      <c r="L9" s="126"/>
      <c r="M9" s="128"/>
      <c r="N9" s="126"/>
      <c r="O9" s="129"/>
      <c r="P9" s="126"/>
      <c r="Q9" s="126"/>
      <c r="R9" s="126"/>
      <c r="S9" s="126"/>
      <c r="T9" s="130"/>
      <c r="U9" s="131"/>
      <c r="V9" s="130"/>
      <c r="W9" s="130"/>
      <c r="X9" s="132"/>
      <c r="Y9" s="130"/>
      <c r="Z9" s="132"/>
      <c r="AA9" s="130"/>
      <c r="AB9" s="133"/>
      <c r="AC9" s="127"/>
      <c r="AD9" s="126"/>
    </row>
    <row r="10" spans="1:30" ht="12.75">
      <c r="A10" s="126"/>
      <c r="B10" s="125"/>
      <c r="C10" s="126"/>
      <c r="D10" s="127"/>
      <c r="E10" s="127"/>
      <c r="F10" s="127"/>
      <c r="G10" s="127"/>
      <c r="H10" s="127"/>
      <c r="I10" s="126"/>
      <c r="J10" s="126"/>
      <c r="K10" s="126"/>
      <c r="L10" s="126"/>
      <c r="M10" s="128"/>
      <c r="N10" s="126"/>
      <c r="O10" s="129"/>
      <c r="P10" s="126"/>
      <c r="Q10" s="126"/>
      <c r="R10" s="126"/>
      <c r="S10" s="126"/>
      <c r="T10" s="130"/>
      <c r="U10" s="131"/>
      <c r="V10" s="130"/>
      <c r="W10" s="130"/>
      <c r="X10" s="132"/>
      <c r="Y10" s="130"/>
      <c r="Z10" s="132"/>
      <c r="AA10" s="130"/>
      <c r="AB10" s="133"/>
      <c r="AC10" s="127"/>
      <c r="AD10" s="126"/>
    </row>
    <row r="11" spans="1:30" s="1" customFormat="1" ht="12.75" hidden="1">
      <c r="A11" s="127">
        <v>1</v>
      </c>
      <c r="B11" s="130">
        <v>2</v>
      </c>
      <c r="C11" s="127">
        <v>3</v>
      </c>
      <c r="D11" s="130">
        <v>4</v>
      </c>
      <c r="E11" s="127">
        <v>5</v>
      </c>
      <c r="F11" s="127">
        <v>6</v>
      </c>
      <c r="G11" s="127">
        <v>7</v>
      </c>
      <c r="H11" s="127">
        <v>8</v>
      </c>
      <c r="I11" s="128">
        <v>9</v>
      </c>
      <c r="J11" s="128">
        <v>10</v>
      </c>
      <c r="K11" s="128">
        <v>11</v>
      </c>
      <c r="L11" s="127">
        <v>12</v>
      </c>
      <c r="M11" s="127">
        <v>13</v>
      </c>
      <c r="N11" s="128">
        <v>14</v>
      </c>
      <c r="O11" s="138">
        <v>15</v>
      </c>
      <c r="P11" s="139">
        <v>16</v>
      </c>
      <c r="Q11" s="138">
        <v>17</v>
      </c>
      <c r="R11" s="138">
        <v>18</v>
      </c>
      <c r="S11" s="138">
        <v>19</v>
      </c>
      <c r="T11" s="138">
        <v>20</v>
      </c>
      <c r="U11" s="140">
        <v>21</v>
      </c>
      <c r="V11" s="138">
        <v>22</v>
      </c>
      <c r="W11" s="138">
        <v>23</v>
      </c>
      <c r="X11" s="141">
        <v>24</v>
      </c>
      <c r="Y11" s="138">
        <v>25</v>
      </c>
      <c r="Z11" s="132">
        <v>26</v>
      </c>
      <c r="AA11" s="138">
        <v>27</v>
      </c>
      <c r="AB11" s="138">
        <v>28</v>
      </c>
      <c r="AC11" s="142">
        <v>29</v>
      </c>
      <c r="AD11" s="127"/>
    </row>
    <row r="12" spans="1:30" s="1" customFormat="1" ht="12.75">
      <c r="A12" s="127"/>
      <c r="B12" s="125"/>
      <c r="C12" s="127"/>
      <c r="D12" s="130"/>
      <c r="E12" s="127"/>
      <c r="F12" s="127"/>
      <c r="G12" s="127"/>
      <c r="H12" s="127"/>
      <c r="I12" s="127"/>
      <c r="J12" s="127"/>
      <c r="K12" s="127"/>
      <c r="L12" s="127"/>
      <c r="M12" s="128"/>
      <c r="N12" s="138"/>
      <c r="O12" s="139"/>
      <c r="P12" s="138"/>
      <c r="Q12" s="138"/>
      <c r="R12" s="138"/>
      <c r="S12" s="138"/>
      <c r="T12" s="138"/>
      <c r="U12" s="140"/>
      <c r="V12" s="138"/>
      <c r="W12" s="138"/>
      <c r="X12" s="141"/>
      <c r="Y12" s="130"/>
      <c r="Z12" s="141"/>
      <c r="AA12" s="130"/>
      <c r="AB12" s="142"/>
      <c r="AC12" s="127"/>
      <c r="AD12" s="127"/>
    </row>
    <row r="13" spans="1:30" s="1" customFormat="1" ht="12.75">
      <c r="A13" s="127"/>
      <c r="B13" s="125"/>
      <c r="C13" s="127"/>
      <c r="D13" s="130"/>
      <c r="E13" s="127"/>
      <c r="F13" s="127"/>
      <c r="G13" s="127"/>
      <c r="H13" s="127"/>
      <c r="I13" s="127"/>
      <c r="J13" s="127"/>
      <c r="K13" s="127"/>
      <c r="L13" s="127"/>
      <c r="M13" s="128"/>
      <c r="N13" s="138"/>
      <c r="O13" s="139"/>
      <c r="P13" s="138"/>
      <c r="Q13" s="138"/>
      <c r="R13" s="138"/>
      <c r="S13" s="138"/>
      <c r="T13" s="138"/>
      <c r="U13" s="140"/>
      <c r="V13" s="138"/>
      <c r="W13" s="138"/>
      <c r="X13" s="141"/>
      <c r="Y13" s="130"/>
      <c r="Z13" s="141"/>
      <c r="AA13" s="130"/>
      <c r="AB13" s="142"/>
      <c r="AC13" s="127"/>
      <c r="AD13" s="127"/>
    </row>
    <row r="14" spans="1:30" ht="15.75">
      <c r="A14" s="143" t="s">
        <v>35</v>
      </c>
      <c r="B14" s="125"/>
      <c r="C14" s="144">
        <v>0</v>
      </c>
      <c r="D14" s="127"/>
      <c r="E14" s="127"/>
      <c r="F14" s="127"/>
      <c r="G14" s="127"/>
      <c r="H14" s="127"/>
      <c r="I14" s="126"/>
      <c r="J14" s="126"/>
      <c r="K14" s="126"/>
      <c r="L14" s="126"/>
      <c r="M14" s="128"/>
      <c r="N14" s="126"/>
      <c r="O14" s="129"/>
      <c r="P14" s="126"/>
      <c r="Q14" s="126"/>
      <c r="R14" s="126"/>
      <c r="S14" s="126"/>
      <c r="T14" s="130"/>
      <c r="U14" s="131"/>
      <c r="V14" s="130"/>
      <c r="W14" s="130"/>
      <c r="X14" s="132"/>
      <c r="Y14" s="130"/>
      <c r="Z14" s="132"/>
      <c r="AA14" s="130"/>
      <c r="AB14" s="133"/>
      <c r="AC14" s="127"/>
      <c r="AD14" s="126"/>
    </row>
    <row r="15" spans="1:30" ht="12.75">
      <c r="A15" s="126" t="s">
        <v>39</v>
      </c>
      <c r="B15" s="125"/>
      <c r="C15" s="126"/>
      <c r="D15" s="127"/>
      <c r="E15" s="127"/>
      <c r="F15" s="127"/>
      <c r="G15" s="127"/>
      <c r="H15" s="127"/>
      <c r="I15" s="126"/>
      <c r="J15" s="126"/>
      <c r="K15" s="126"/>
      <c r="L15" s="126"/>
      <c r="M15" s="128"/>
      <c r="N15" s="126"/>
      <c r="O15" s="129"/>
      <c r="P15" s="126"/>
      <c r="Q15" s="126"/>
      <c r="R15" s="126"/>
      <c r="S15" s="126"/>
      <c r="T15" s="130"/>
      <c r="U15" s="131"/>
      <c r="V15" s="130"/>
      <c r="W15" s="130"/>
      <c r="X15" s="132"/>
      <c r="Y15" s="130"/>
      <c r="Z15" s="132"/>
      <c r="AA15" s="130"/>
      <c r="AB15" s="133"/>
      <c r="AC15" s="127"/>
      <c r="AD15" s="126"/>
    </row>
    <row r="16" spans="1:31" s="17" customFormat="1" ht="15.75">
      <c r="A16" s="145" t="s">
        <v>0</v>
      </c>
      <c r="B16" s="146"/>
      <c r="C16" s="123"/>
      <c r="D16" s="123"/>
      <c r="E16" s="123"/>
      <c r="F16" s="123"/>
      <c r="G16" s="123"/>
      <c r="H16" s="123"/>
      <c r="I16" s="148" t="s">
        <v>19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23"/>
      <c r="T16" s="148" t="s">
        <v>58</v>
      </c>
      <c r="U16" s="148"/>
      <c r="V16" s="148"/>
      <c r="W16" s="148"/>
      <c r="X16" s="148"/>
      <c r="Y16" s="148"/>
      <c r="Z16" s="148"/>
      <c r="AA16" s="148"/>
      <c r="AB16" s="147"/>
      <c r="AC16" s="123"/>
      <c r="AD16" s="123"/>
      <c r="AE16" s="62"/>
    </row>
    <row r="17" spans="1:31" s="17" customFormat="1" ht="15.75">
      <c r="A17" s="116" t="s">
        <v>1</v>
      </c>
      <c r="B17" s="117" t="s">
        <v>2</v>
      </c>
      <c r="C17" s="116" t="s">
        <v>3</v>
      </c>
      <c r="D17" s="116" t="s">
        <v>7</v>
      </c>
      <c r="E17" s="116" t="s">
        <v>4</v>
      </c>
      <c r="F17" s="116" t="s">
        <v>5</v>
      </c>
      <c r="G17" s="116" t="s">
        <v>36</v>
      </c>
      <c r="H17" s="116" t="s">
        <v>6</v>
      </c>
      <c r="I17" s="118" t="s">
        <v>13</v>
      </c>
      <c r="J17" s="150" t="s">
        <v>72</v>
      </c>
      <c r="K17" s="150"/>
      <c r="L17" s="149" t="s">
        <v>16</v>
      </c>
      <c r="M17" s="149"/>
      <c r="N17" s="149" t="s">
        <v>48</v>
      </c>
      <c r="O17" s="149"/>
      <c r="P17" s="118" t="s">
        <v>14</v>
      </c>
      <c r="Q17" s="118" t="s">
        <v>17</v>
      </c>
      <c r="R17" s="118" t="s">
        <v>15</v>
      </c>
      <c r="S17" s="116" t="s">
        <v>8</v>
      </c>
      <c r="T17" s="119" t="s">
        <v>10</v>
      </c>
      <c r="U17" s="120" t="s">
        <v>59</v>
      </c>
      <c r="V17" s="119" t="s">
        <v>11</v>
      </c>
      <c r="W17" s="119" t="s">
        <v>60</v>
      </c>
      <c r="X17" s="121" t="s">
        <v>61</v>
      </c>
      <c r="Y17" s="119" t="s">
        <v>62</v>
      </c>
      <c r="Z17" s="121" t="s">
        <v>63</v>
      </c>
      <c r="AA17" s="119" t="s">
        <v>64</v>
      </c>
      <c r="AB17" s="122"/>
      <c r="AC17" s="116" t="s">
        <v>9</v>
      </c>
      <c r="AD17" s="123"/>
      <c r="AE17" s="62"/>
    </row>
    <row r="18" spans="1:30" s="17" customFormat="1" ht="18" customHeight="1">
      <c r="A18" s="101">
        <v>0</v>
      </c>
      <c r="B18" s="102">
        <v>36892</v>
      </c>
      <c r="C18" s="103" t="s">
        <v>53</v>
      </c>
      <c r="D18" s="104" t="s">
        <v>54</v>
      </c>
      <c r="E18" s="104" t="s">
        <v>55</v>
      </c>
      <c r="F18" s="104" t="s">
        <v>12</v>
      </c>
      <c r="G18" s="104" t="s">
        <v>38</v>
      </c>
      <c r="H18" s="104">
        <v>50613</v>
      </c>
      <c r="I18" s="105">
        <v>2</v>
      </c>
      <c r="J18" s="105">
        <v>3</v>
      </c>
      <c r="K18" s="105" t="s">
        <v>73</v>
      </c>
      <c r="L18" s="105">
        <v>4</v>
      </c>
      <c r="M18" s="106" t="s">
        <v>56</v>
      </c>
      <c r="N18" s="105">
        <v>5</v>
      </c>
      <c r="O18" s="106">
        <v>11233456</v>
      </c>
      <c r="P18" s="105">
        <v>6</v>
      </c>
      <c r="Q18" s="106" t="s">
        <v>69</v>
      </c>
      <c r="R18" s="107">
        <f>I18+J18+L18+N18+P18</f>
        <v>20</v>
      </c>
      <c r="S18" s="103" t="s">
        <v>57</v>
      </c>
      <c r="T18" s="108">
        <v>1234</v>
      </c>
      <c r="U18" s="109" t="s">
        <v>65</v>
      </c>
      <c r="V18" s="108">
        <v>12345</v>
      </c>
      <c r="W18" s="110">
        <v>12345</v>
      </c>
      <c r="X18" s="111">
        <v>1234</v>
      </c>
      <c r="Y18" s="112">
        <v>12</v>
      </c>
      <c r="Z18" s="111">
        <v>1234</v>
      </c>
      <c r="AA18" s="113">
        <v>123</v>
      </c>
      <c r="AB18" s="114"/>
      <c r="AC18" s="101" t="s">
        <v>66</v>
      </c>
      <c r="AD18" s="115" t="s">
        <v>67</v>
      </c>
    </row>
    <row r="19" spans="1:29" s="17" customFormat="1" ht="18" customHeight="1">
      <c r="A19" s="70">
        <f>A18+1</f>
        <v>1</v>
      </c>
      <c r="B19" s="71"/>
      <c r="C19" s="72"/>
      <c r="D19" s="70"/>
      <c r="E19" s="70"/>
      <c r="F19" s="70"/>
      <c r="G19" s="70"/>
      <c r="H19" s="70"/>
      <c r="I19" s="73"/>
      <c r="J19" s="73"/>
      <c r="K19" s="73"/>
      <c r="L19" s="73"/>
      <c r="M19" s="74"/>
      <c r="N19" s="73"/>
      <c r="O19" s="74"/>
      <c r="P19" s="73"/>
      <c r="Q19" s="74"/>
      <c r="R19" s="75">
        <f aca="true" t="shared" si="0" ref="R19:R82">I19+J19+L19+N19+P19</f>
        <v>0</v>
      </c>
      <c r="S19" s="72"/>
      <c r="T19" s="82"/>
      <c r="U19" s="78"/>
      <c r="V19" s="82"/>
      <c r="W19" s="86"/>
      <c r="X19" s="94"/>
      <c r="Y19" s="88"/>
      <c r="Z19" s="99"/>
      <c r="AA19" s="91"/>
      <c r="AB19" s="72"/>
      <c r="AC19" s="70"/>
    </row>
    <row r="20" spans="1:29" s="17" customFormat="1" ht="18" customHeight="1">
      <c r="A20" s="70">
        <f aca="true" t="shared" si="1" ref="A20:A83">A19+1</f>
        <v>2</v>
      </c>
      <c r="B20" s="71"/>
      <c r="C20" s="72"/>
      <c r="D20" s="70"/>
      <c r="E20" s="70"/>
      <c r="F20" s="70"/>
      <c r="G20" s="70"/>
      <c r="H20" s="70"/>
      <c r="I20" s="73"/>
      <c r="J20" s="73"/>
      <c r="K20" s="73"/>
      <c r="L20" s="73"/>
      <c r="M20" s="74"/>
      <c r="N20" s="73"/>
      <c r="O20" s="74"/>
      <c r="P20" s="73"/>
      <c r="Q20" s="74"/>
      <c r="R20" s="75">
        <f t="shared" si="0"/>
        <v>0</v>
      </c>
      <c r="S20" s="72"/>
      <c r="T20" s="83"/>
      <c r="U20" s="79"/>
      <c r="V20" s="83"/>
      <c r="W20" s="87"/>
      <c r="X20" s="95"/>
      <c r="Y20" s="89"/>
      <c r="Z20" s="96"/>
      <c r="AA20" s="92"/>
      <c r="AB20" s="76"/>
      <c r="AC20" s="70"/>
    </row>
    <row r="21" spans="1:29" s="17" customFormat="1" ht="18" customHeight="1">
      <c r="A21" s="70">
        <f t="shared" si="1"/>
        <v>3</v>
      </c>
      <c r="B21" s="71"/>
      <c r="C21" s="72"/>
      <c r="D21" s="70"/>
      <c r="E21" s="70"/>
      <c r="F21" s="70"/>
      <c r="G21" s="70"/>
      <c r="H21" s="70"/>
      <c r="I21" s="73"/>
      <c r="J21" s="73"/>
      <c r="K21" s="73"/>
      <c r="L21" s="73"/>
      <c r="M21" s="74"/>
      <c r="N21" s="73"/>
      <c r="O21" s="74"/>
      <c r="P21" s="73"/>
      <c r="Q21" s="74"/>
      <c r="R21" s="75">
        <f t="shared" si="0"/>
        <v>0</v>
      </c>
      <c r="S21" s="72"/>
      <c r="T21" s="82"/>
      <c r="U21" s="78"/>
      <c r="V21" s="82"/>
      <c r="W21" s="86"/>
      <c r="X21" s="94"/>
      <c r="Y21" s="88"/>
      <c r="Z21" s="99"/>
      <c r="AA21" s="91"/>
      <c r="AB21" s="72"/>
      <c r="AC21" s="70"/>
    </row>
    <row r="22" spans="1:29" s="17" customFormat="1" ht="18" customHeight="1">
      <c r="A22" s="70">
        <f t="shared" si="1"/>
        <v>4</v>
      </c>
      <c r="B22" s="71"/>
      <c r="C22" s="72"/>
      <c r="D22" s="70"/>
      <c r="E22" s="70"/>
      <c r="F22" s="70"/>
      <c r="G22" s="70"/>
      <c r="H22" s="70"/>
      <c r="I22" s="73"/>
      <c r="J22" s="73"/>
      <c r="K22" s="73"/>
      <c r="L22" s="73"/>
      <c r="M22" s="74"/>
      <c r="N22" s="73"/>
      <c r="O22" s="74"/>
      <c r="P22" s="73"/>
      <c r="Q22" s="74"/>
      <c r="R22" s="75">
        <f t="shared" si="0"/>
        <v>0</v>
      </c>
      <c r="S22" s="72"/>
      <c r="T22" s="83"/>
      <c r="U22" s="79"/>
      <c r="V22" s="83"/>
      <c r="W22" s="87"/>
      <c r="X22" s="96"/>
      <c r="Y22" s="90"/>
      <c r="Z22" s="96"/>
      <c r="AA22" s="92"/>
      <c r="AB22" s="76"/>
      <c r="AC22" s="70"/>
    </row>
    <row r="23" spans="1:29" s="17" customFormat="1" ht="18" customHeight="1">
      <c r="A23" s="70">
        <f t="shared" si="1"/>
        <v>5</v>
      </c>
      <c r="B23" s="71"/>
      <c r="C23" s="72"/>
      <c r="D23" s="70"/>
      <c r="E23" s="70"/>
      <c r="F23" s="70"/>
      <c r="G23" s="70"/>
      <c r="H23" s="70"/>
      <c r="I23" s="73"/>
      <c r="J23" s="73"/>
      <c r="K23" s="73"/>
      <c r="L23" s="73"/>
      <c r="M23" s="74"/>
      <c r="N23" s="73"/>
      <c r="O23" s="74"/>
      <c r="P23" s="73"/>
      <c r="Q23" s="74"/>
      <c r="R23" s="75">
        <f t="shared" si="0"/>
        <v>0</v>
      </c>
      <c r="S23" s="72"/>
      <c r="T23" s="82"/>
      <c r="U23" s="78"/>
      <c r="V23" s="82"/>
      <c r="W23" s="86"/>
      <c r="X23" s="94"/>
      <c r="Y23" s="88"/>
      <c r="Z23" s="99"/>
      <c r="AA23" s="91"/>
      <c r="AB23" s="72"/>
      <c r="AC23" s="70"/>
    </row>
    <row r="24" spans="1:29" s="17" customFormat="1" ht="18" customHeight="1">
      <c r="A24" s="70">
        <f t="shared" si="1"/>
        <v>6</v>
      </c>
      <c r="B24" s="71"/>
      <c r="C24" s="72"/>
      <c r="D24" s="70"/>
      <c r="E24" s="70"/>
      <c r="F24" s="70"/>
      <c r="G24" s="70"/>
      <c r="H24" s="70"/>
      <c r="I24" s="73"/>
      <c r="J24" s="73"/>
      <c r="K24" s="73"/>
      <c r="L24" s="73"/>
      <c r="M24" s="74"/>
      <c r="N24" s="73"/>
      <c r="O24" s="74"/>
      <c r="P24" s="73"/>
      <c r="Q24" s="74"/>
      <c r="R24" s="75">
        <f t="shared" si="0"/>
        <v>0</v>
      </c>
      <c r="S24" s="72"/>
      <c r="T24" s="83"/>
      <c r="U24" s="79"/>
      <c r="V24" s="83"/>
      <c r="W24" s="87"/>
      <c r="X24" s="95"/>
      <c r="Y24" s="89"/>
      <c r="Z24" s="96"/>
      <c r="AA24" s="92"/>
      <c r="AB24" s="76"/>
      <c r="AC24" s="70"/>
    </row>
    <row r="25" spans="1:29" s="17" customFormat="1" ht="18" customHeight="1">
      <c r="A25" s="70">
        <f t="shared" si="1"/>
        <v>7</v>
      </c>
      <c r="B25" s="71"/>
      <c r="C25" s="72"/>
      <c r="D25" s="70"/>
      <c r="E25" s="70"/>
      <c r="F25" s="70"/>
      <c r="G25" s="70"/>
      <c r="H25" s="70"/>
      <c r="I25" s="73"/>
      <c r="J25" s="73"/>
      <c r="K25" s="73"/>
      <c r="L25" s="73"/>
      <c r="M25" s="74"/>
      <c r="N25" s="73"/>
      <c r="O25" s="74"/>
      <c r="P25" s="73"/>
      <c r="Q25" s="74"/>
      <c r="R25" s="75">
        <f t="shared" si="0"/>
        <v>0</v>
      </c>
      <c r="S25" s="72"/>
      <c r="T25" s="82"/>
      <c r="U25" s="78"/>
      <c r="V25" s="82"/>
      <c r="W25" s="86"/>
      <c r="X25" s="94"/>
      <c r="Y25" s="88"/>
      <c r="Z25" s="99"/>
      <c r="AA25" s="91"/>
      <c r="AB25" s="72"/>
      <c r="AC25" s="70"/>
    </row>
    <row r="26" spans="1:29" s="17" customFormat="1" ht="18" customHeight="1">
      <c r="A26" s="70">
        <f t="shared" si="1"/>
        <v>8</v>
      </c>
      <c r="B26" s="71"/>
      <c r="C26" s="72"/>
      <c r="D26" s="70"/>
      <c r="E26" s="70"/>
      <c r="F26" s="70"/>
      <c r="G26" s="70"/>
      <c r="H26" s="70"/>
      <c r="I26" s="73"/>
      <c r="J26" s="73"/>
      <c r="K26" s="73"/>
      <c r="L26" s="73"/>
      <c r="M26" s="74"/>
      <c r="N26" s="73"/>
      <c r="O26" s="74"/>
      <c r="P26" s="73"/>
      <c r="Q26" s="74"/>
      <c r="R26" s="75">
        <f t="shared" si="0"/>
        <v>0</v>
      </c>
      <c r="S26" s="72"/>
      <c r="T26" s="83"/>
      <c r="U26" s="79"/>
      <c r="V26" s="83"/>
      <c r="W26" s="87"/>
      <c r="X26" s="96"/>
      <c r="Y26" s="90"/>
      <c r="Z26" s="96"/>
      <c r="AA26" s="92"/>
      <c r="AB26" s="76"/>
      <c r="AC26" s="70"/>
    </row>
    <row r="27" spans="1:29" s="17" customFormat="1" ht="18" customHeight="1">
      <c r="A27" s="70">
        <f t="shared" si="1"/>
        <v>9</v>
      </c>
      <c r="B27" s="71"/>
      <c r="C27" s="72"/>
      <c r="D27" s="70"/>
      <c r="E27" s="70"/>
      <c r="F27" s="70"/>
      <c r="G27" s="70"/>
      <c r="H27" s="70"/>
      <c r="I27" s="73"/>
      <c r="J27" s="73"/>
      <c r="K27" s="73"/>
      <c r="L27" s="73"/>
      <c r="M27" s="74"/>
      <c r="N27" s="73"/>
      <c r="O27" s="74"/>
      <c r="P27" s="73"/>
      <c r="Q27" s="74"/>
      <c r="R27" s="75">
        <f t="shared" si="0"/>
        <v>0</v>
      </c>
      <c r="S27" s="72"/>
      <c r="T27" s="82"/>
      <c r="U27" s="78"/>
      <c r="V27" s="82"/>
      <c r="W27" s="86"/>
      <c r="X27" s="94"/>
      <c r="Y27" s="88"/>
      <c r="Z27" s="99"/>
      <c r="AA27" s="91"/>
      <c r="AB27" s="72"/>
      <c r="AC27" s="70"/>
    </row>
    <row r="28" spans="1:29" s="17" customFormat="1" ht="18" customHeight="1">
      <c r="A28" s="70">
        <f t="shared" si="1"/>
        <v>10</v>
      </c>
      <c r="B28" s="71"/>
      <c r="C28" s="72"/>
      <c r="D28" s="70"/>
      <c r="E28" s="70"/>
      <c r="F28" s="70"/>
      <c r="G28" s="70"/>
      <c r="H28" s="70"/>
      <c r="I28" s="73"/>
      <c r="J28" s="73"/>
      <c r="K28" s="73"/>
      <c r="L28" s="73"/>
      <c r="M28" s="74"/>
      <c r="N28" s="73"/>
      <c r="O28" s="74"/>
      <c r="P28" s="73"/>
      <c r="Q28" s="74"/>
      <c r="R28" s="75">
        <f t="shared" si="0"/>
        <v>0</v>
      </c>
      <c r="S28" s="72"/>
      <c r="T28" s="83"/>
      <c r="U28" s="79"/>
      <c r="V28" s="83"/>
      <c r="W28" s="87"/>
      <c r="X28" s="95"/>
      <c r="Y28" s="89"/>
      <c r="Z28" s="96"/>
      <c r="AA28" s="92"/>
      <c r="AB28" s="76"/>
      <c r="AC28" s="70"/>
    </row>
    <row r="29" spans="1:29" s="17" customFormat="1" ht="18" customHeight="1">
      <c r="A29" s="70">
        <f t="shared" si="1"/>
        <v>11</v>
      </c>
      <c r="B29" s="71"/>
      <c r="C29" s="72"/>
      <c r="D29" s="70"/>
      <c r="E29" s="70"/>
      <c r="F29" s="70"/>
      <c r="G29" s="70"/>
      <c r="H29" s="70"/>
      <c r="I29" s="73"/>
      <c r="J29" s="73"/>
      <c r="K29" s="73"/>
      <c r="L29" s="73"/>
      <c r="M29" s="74"/>
      <c r="N29" s="73"/>
      <c r="O29" s="74"/>
      <c r="P29" s="73"/>
      <c r="Q29" s="74"/>
      <c r="R29" s="75">
        <f t="shared" si="0"/>
        <v>0</v>
      </c>
      <c r="S29" s="72"/>
      <c r="T29" s="82"/>
      <c r="U29" s="78"/>
      <c r="V29" s="82"/>
      <c r="W29" s="86"/>
      <c r="X29" s="94"/>
      <c r="Y29" s="88"/>
      <c r="Z29" s="99"/>
      <c r="AA29" s="91"/>
      <c r="AB29" s="72"/>
      <c r="AC29" s="70"/>
    </row>
    <row r="30" spans="1:29" s="17" customFormat="1" ht="18" customHeight="1">
      <c r="A30" s="70">
        <f t="shared" si="1"/>
        <v>12</v>
      </c>
      <c r="B30" s="71"/>
      <c r="C30" s="72"/>
      <c r="D30" s="70"/>
      <c r="E30" s="70"/>
      <c r="F30" s="70"/>
      <c r="G30" s="70"/>
      <c r="H30" s="70"/>
      <c r="I30" s="73"/>
      <c r="J30" s="73"/>
      <c r="K30" s="73"/>
      <c r="L30" s="73"/>
      <c r="M30" s="74"/>
      <c r="N30" s="73"/>
      <c r="O30" s="74"/>
      <c r="P30" s="73"/>
      <c r="Q30" s="74"/>
      <c r="R30" s="75">
        <f t="shared" si="0"/>
        <v>0</v>
      </c>
      <c r="S30" s="72"/>
      <c r="T30" s="83"/>
      <c r="U30" s="79"/>
      <c r="V30" s="83"/>
      <c r="W30" s="87"/>
      <c r="X30" s="96"/>
      <c r="Y30" s="90"/>
      <c r="Z30" s="96"/>
      <c r="AA30" s="92"/>
      <c r="AB30" s="76"/>
      <c r="AC30" s="70"/>
    </row>
    <row r="31" spans="1:29" s="17" customFormat="1" ht="18" customHeight="1">
      <c r="A31" s="70">
        <f t="shared" si="1"/>
        <v>13</v>
      </c>
      <c r="B31" s="71"/>
      <c r="C31" s="72"/>
      <c r="D31" s="70"/>
      <c r="E31" s="70"/>
      <c r="F31" s="70"/>
      <c r="G31" s="70"/>
      <c r="H31" s="70"/>
      <c r="I31" s="73"/>
      <c r="J31" s="73"/>
      <c r="K31" s="73"/>
      <c r="L31" s="73"/>
      <c r="M31" s="74"/>
      <c r="N31" s="73"/>
      <c r="O31" s="74"/>
      <c r="P31" s="73"/>
      <c r="Q31" s="74"/>
      <c r="R31" s="75">
        <f t="shared" si="0"/>
        <v>0</v>
      </c>
      <c r="S31" s="72"/>
      <c r="T31" s="82"/>
      <c r="U31" s="78"/>
      <c r="V31" s="82"/>
      <c r="W31" s="86"/>
      <c r="X31" s="94"/>
      <c r="Y31" s="88"/>
      <c r="Z31" s="99"/>
      <c r="AA31" s="91"/>
      <c r="AB31" s="72"/>
      <c r="AC31" s="70"/>
    </row>
    <row r="32" spans="1:29" s="17" customFormat="1" ht="18" customHeight="1">
      <c r="A32" s="70">
        <f t="shared" si="1"/>
        <v>14</v>
      </c>
      <c r="B32" s="71"/>
      <c r="C32" s="72"/>
      <c r="D32" s="70"/>
      <c r="E32" s="70"/>
      <c r="F32" s="70"/>
      <c r="G32" s="70"/>
      <c r="H32" s="70"/>
      <c r="I32" s="73"/>
      <c r="J32" s="73"/>
      <c r="K32" s="73"/>
      <c r="L32" s="73"/>
      <c r="M32" s="74"/>
      <c r="N32" s="73"/>
      <c r="O32" s="74"/>
      <c r="P32" s="73"/>
      <c r="Q32" s="74"/>
      <c r="R32" s="75">
        <f t="shared" si="0"/>
        <v>0</v>
      </c>
      <c r="S32" s="72"/>
      <c r="T32" s="83"/>
      <c r="U32" s="79"/>
      <c r="V32" s="83"/>
      <c r="W32" s="87"/>
      <c r="X32" s="95"/>
      <c r="Y32" s="89"/>
      <c r="Z32" s="96"/>
      <c r="AA32" s="92"/>
      <c r="AB32" s="76"/>
      <c r="AC32" s="70"/>
    </row>
    <row r="33" spans="1:29" s="17" customFormat="1" ht="18" customHeight="1">
      <c r="A33" s="70">
        <f t="shared" si="1"/>
        <v>15</v>
      </c>
      <c r="B33" s="71"/>
      <c r="C33" s="72"/>
      <c r="D33" s="70"/>
      <c r="E33" s="70"/>
      <c r="F33" s="70"/>
      <c r="G33" s="70"/>
      <c r="H33" s="70"/>
      <c r="I33" s="73"/>
      <c r="J33" s="73"/>
      <c r="K33" s="73"/>
      <c r="L33" s="73"/>
      <c r="M33" s="74"/>
      <c r="N33" s="73"/>
      <c r="O33" s="74"/>
      <c r="P33" s="73"/>
      <c r="Q33" s="74"/>
      <c r="R33" s="75">
        <f t="shared" si="0"/>
        <v>0</v>
      </c>
      <c r="S33" s="72"/>
      <c r="T33" s="82"/>
      <c r="U33" s="78"/>
      <c r="V33" s="82"/>
      <c r="W33" s="86"/>
      <c r="X33" s="94"/>
      <c r="Y33" s="88"/>
      <c r="Z33" s="99"/>
      <c r="AA33" s="91"/>
      <c r="AB33" s="72"/>
      <c r="AC33" s="70"/>
    </row>
    <row r="34" spans="1:29" s="17" customFormat="1" ht="18" customHeight="1">
      <c r="A34" s="70">
        <f t="shared" si="1"/>
        <v>16</v>
      </c>
      <c r="B34" s="71"/>
      <c r="C34" s="72"/>
      <c r="D34" s="70"/>
      <c r="E34" s="70"/>
      <c r="F34" s="70"/>
      <c r="G34" s="70"/>
      <c r="H34" s="70"/>
      <c r="I34" s="73"/>
      <c r="J34" s="73"/>
      <c r="K34" s="73"/>
      <c r="L34" s="73"/>
      <c r="M34" s="74"/>
      <c r="N34" s="73"/>
      <c r="O34" s="74"/>
      <c r="P34" s="73"/>
      <c r="Q34" s="74"/>
      <c r="R34" s="75">
        <f t="shared" si="0"/>
        <v>0</v>
      </c>
      <c r="S34" s="72"/>
      <c r="T34" s="83"/>
      <c r="U34" s="79"/>
      <c r="V34" s="83"/>
      <c r="W34" s="87"/>
      <c r="X34" s="96"/>
      <c r="Y34" s="90"/>
      <c r="Z34" s="96"/>
      <c r="AA34" s="92"/>
      <c r="AB34" s="76"/>
      <c r="AC34" s="70"/>
    </row>
    <row r="35" spans="1:29" s="17" customFormat="1" ht="18" customHeight="1">
      <c r="A35" s="70">
        <f t="shared" si="1"/>
        <v>17</v>
      </c>
      <c r="B35" s="71"/>
      <c r="C35" s="72"/>
      <c r="D35" s="70"/>
      <c r="E35" s="70"/>
      <c r="F35" s="70"/>
      <c r="G35" s="70"/>
      <c r="H35" s="70"/>
      <c r="I35" s="73"/>
      <c r="J35" s="73"/>
      <c r="K35" s="73"/>
      <c r="L35" s="73"/>
      <c r="M35" s="74"/>
      <c r="N35" s="73"/>
      <c r="O35" s="74"/>
      <c r="P35" s="73"/>
      <c r="Q35" s="74"/>
      <c r="R35" s="75">
        <f t="shared" si="0"/>
        <v>0</v>
      </c>
      <c r="S35" s="72"/>
      <c r="T35" s="82"/>
      <c r="U35" s="78"/>
      <c r="V35" s="82"/>
      <c r="W35" s="86"/>
      <c r="X35" s="94"/>
      <c r="Y35" s="88"/>
      <c r="Z35" s="99"/>
      <c r="AA35" s="91"/>
      <c r="AB35" s="72"/>
      <c r="AC35" s="70"/>
    </row>
    <row r="36" spans="1:29" s="17" customFormat="1" ht="18" customHeight="1">
      <c r="A36" s="70">
        <f t="shared" si="1"/>
        <v>18</v>
      </c>
      <c r="B36" s="71"/>
      <c r="C36" s="72"/>
      <c r="D36" s="70"/>
      <c r="E36" s="70"/>
      <c r="F36" s="70"/>
      <c r="G36" s="70"/>
      <c r="H36" s="70"/>
      <c r="I36" s="73"/>
      <c r="J36" s="73"/>
      <c r="K36" s="73"/>
      <c r="L36" s="73"/>
      <c r="M36" s="74"/>
      <c r="N36" s="73"/>
      <c r="O36" s="74"/>
      <c r="P36" s="73"/>
      <c r="Q36" s="74"/>
      <c r="R36" s="75">
        <f t="shared" si="0"/>
        <v>0</v>
      </c>
      <c r="S36" s="72"/>
      <c r="T36" s="83"/>
      <c r="U36" s="79"/>
      <c r="V36" s="83"/>
      <c r="W36" s="87"/>
      <c r="X36" s="95"/>
      <c r="Y36" s="89"/>
      <c r="Z36" s="96"/>
      <c r="AA36" s="92"/>
      <c r="AB36" s="76"/>
      <c r="AC36" s="70"/>
    </row>
    <row r="37" spans="1:29" s="17" customFormat="1" ht="18" customHeight="1">
      <c r="A37" s="70">
        <f t="shared" si="1"/>
        <v>19</v>
      </c>
      <c r="B37" s="71"/>
      <c r="C37" s="72"/>
      <c r="D37" s="70"/>
      <c r="E37" s="70"/>
      <c r="F37" s="70"/>
      <c r="G37" s="70"/>
      <c r="H37" s="70"/>
      <c r="I37" s="73"/>
      <c r="J37" s="73"/>
      <c r="K37" s="73"/>
      <c r="L37" s="73"/>
      <c r="M37" s="74"/>
      <c r="N37" s="73"/>
      <c r="O37" s="74"/>
      <c r="P37" s="73"/>
      <c r="Q37" s="74"/>
      <c r="R37" s="75">
        <f t="shared" si="0"/>
        <v>0</v>
      </c>
      <c r="S37" s="72"/>
      <c r="T37" s="82"/>
      <c r="U37" s="78"/>
      <c r="V37" s="82"/>
      <c r="W37" s="86"/>
      <c r="X37" s="94"/>
      <c r="Y37" s="88"/>
      <c r="Z37" s="99"/>
      <c r="AA37" s="91"/>
      <c r="AB37" s="72"/>
      <c r="AC37" s="70"/>
    </row>
    <row r="38" spans="1:29" s="17" customFormat="1" ht="18" customHeight="1">
      <c r="A38" s="70">
        <f t="shared" si="1"/>
        <v>20</v>
      </c>
      <c r="B38" s="71"/>
      <c r="C38" s="72"/>
      <c r="D38" s="70"/>
      <c r="E38" s="70"/>
      <c r="F38" s="70"/>
      <c r="G38" s="70"/>
      <c r="H38" s="70"/>
      <c r="I38" s="73"/>
      <c r="J38" s="73"/>
      <c r="K38" s="73"/>
      <c r="L38" s="73"/>
      <c r="M38" s="74"/>
      <c r="N38" s="73"/>
      <c r="O38" s="74"/>
      <c r="P38" s="73"/>
      <c r="Q38" s="74"/>
      <c r="R38" s="75">
        <f t="shared" si="0"/>
        <v>0</v>
      </c>
      <c r="S38" s="72"/>
      <c r="T38" s="83"/>
      <c r="U38" s="79"/>
      <c r="V38" s="83"/>
      <c r="W38" s="87"/>
      <c r="X38" s="96"/>
      <c r="Y38" s="90"/>
      <c r="Z38" s="96"/>
      <c r="AA38" s="92"/>
      <c r="AB38" s="76"/>
      <c r="AC38" s="70"/>
    </row>
    <row r="39" spans="1:29" s="17" customFormat="1" ht="18" customHeight="1">
      <c r="A39" s="70">
        <f t="shared" si="1"/>
        <v>21</v>
      </c>
      <c r="B39" s="71"/>
      <c r="C39" s="72"/>
      <c r="D39" s="70"/>
      <c r="E39" s="70"/>
      <c r="F39" s="70"/>
      <c r="G39" s="70"/>
      <c r="H39" s="70"/>
      <c r="I39" s="73"/>
      <c r="J39" s="73"/>
      <c r="K39" s="73"/>
      <c r="L39" s="73"/>
      <c r="M39" s="74"/>
      <c r="N39" s="73"/>
      <c r="O39" s="74"/>
      <c r="P39" s="73"/>
      <c r="Q39" s="74"/>
      <c r="R39" s="75">
        <f t="shared" si="0"/>
        <v>0</v>
      </c>
      <c r="S39" s="72"/>
      <c r="T39" s="82"/>
      <c r="U39" s="78"/>
      <c r="V39" s="82"/>
      <c r="W39" s="86"/>
      <c r="X39" s="94"/>
      <c r="Y39" s="88"/>
      <c r="Z39" s="99"/>
      <c r="AA39" s="91"/>
      <c r="AB39" s="72"/>
      <c r="AC39" s="70"/>
    </row>
    <row r="40" spans="1:29" s="17" customFormat="1" ht="18" customHeight="1">
      <c r="A40" s="70">
        <f t="shared" si="1"/>
        <v>22</v>
      </c>
      <c r="B40" s="71"/>
      <c r="C40" s="72"/>
      <c r="D40" s="70"/>
      <c r="E40" s="70"/>
      <c r="F40" s="70"/>
      <c r="G40" s="70"/>
      <c r="H40" s="70"/>
      <c r="I40" s="73"/>
      <c r="J40" s="73"/>
      <c r="K40" s="73"/>
      <c r="L40" s="73"/>
      <c r="M40" s="74"/>
      <c r="N40" s="73"/>
      <c r="O40" s="74"/>
      <c r="P40" s="73"/>
      <c r="Q40" s="74"/>
      <c r="R40" s="75">
        <f t="shared" si="0"/>
        <v>0</v>
      </c>
      <c r="S40" s="72"/>
      <c r="T40" s="83"/>
      <c r="U40" s="79"/>
      <c r="V40" s="83"/>
      <c r="W40" s="87"/>
      <c r="X40" s="95"/>
      <c r="Y40" s="89"/>
      <c r="Z40" s="96"/>
      <c r="AA40" s="92"/>
      <c r="AB40" s="76"/>
      <c r="AC40" s="70"/>
    </row>
    <row r="41" spans="1:29" s="17" customFormat="1" ht="18" customHeight="1">
      <c r="A41" s="70">
        <f t="shared" si="1"/>
        <v>23</v>
      </c>
      <c r="B41" s="71"/>
      <c r="C41" s="72"/>
      <c r="D41" s="70"/>
      <c r="E41" s="70"/>
      <c r="F41" s="70"/>
      <c r="G41" s="70"/>
      <c r="H41" s="70"/>
      <c r="I41" s="73"/>
      <c r="J41" s="73"/>
      <c r="K41" s="73"/>
      <c r="L41" s="73"/>
      <c r="M41" s="74"/>
      <c r="N41" s="73"/>
      <c r="O41" s="74"/>
      <c r="P41" s="73"/>
      <c r="Q41" s="74"/>
      <c r="R41" s="75">
        <f t="shared" si="0"/>
        <v>0</v>
      </c>
      <c r="S41" s="72"/>
      <c r="T41" s="82"/>
      <c r="U41" s="78"/>
      <c r="V41" s="82"/>
      <c r="W41" s="86"/>
      <c r="X41" s="94"/>
      <c r="Y41" s="88"/>
      <c r="Z41" s="99"/>
      <c r="AA41" s="91"/>
      <c r="AB41" s="72"/>
      <c r="AC41" s="70"/>
    </row>
    <row r="42" spans="1:29" s="17" customFormat="1" ht="18" customHeight="1">
      <c r="A42" s="70">
        <f t="shared" si="1"/>
        <v>24</v>
      </c>
      <c r="B42" s="71"/>
      <c r="C42" s="72"/>
      <c r="D42" s="70"/>
      <c r="E42" s="70"/>
      <c r="F42" s="70"/>
      <c r="G42" s="70"/>
      <c r="H42" s="70"/>
      <c r="I42" s="73"/>
      <c r="J42" s="73"/>
      <c r="K42" s="73"/>
      <c r="L42" s="73"/>
      <c r="M42" s="74"/>
      <c r="N42" s="73"/>
      <c r="O42" s="74"/>
      <c r="P42" s="73"/>
      <c r="Q42" s="74"/>
      <c r="R42" s="75">
        <f t="shared" si="0"/>
        <v>0</v>
      </c>
      <c r="S42" s="72"/>
      <c r="T42" s="83"/>
      <c r="U42" s="79"/>
      <c r="V42" s="83"/>
      <c r="W42" s="87"/>
      <c r="X42" s="96"/>
      <c r="Y42" s="90"/>
      <c r="Z42" s="96"/>
      <c r="AA42" s="92"/>
      <c r="AB42" s="76"/>
      <c r="AC42" s="70"/>
    </row>
    <row r="43" spans="1:29" s="17" customFormat="1" ht="18" customHeight="1">
      <c r="A43" s="70">
        <f t="shared" si="1"/>
        <v>25</v>
      </c>
      <c r="B43" s="71"/>
      <c r="C43" s="72"/>
      <c r="D43" s="70"/>
      <c r="E43" s="70"/>
      <c r="F43" s="70"/>
      <c r="G43" s="70"/>
      <c r="H43" s="70"/>
      <c r="I43" s="73"/>
      <c r="J43" s="73"/>
      <c r="K43" s="73"/>
      <c r="L43" s="73"/>
      <c r="M43" s="74"/>
      <c r="N43" s="73"/>
      <c r="O43" s="74"/>
      <c r="P43" s="73"/>
      <c r="Q43" s="74"/>
      <c r="R43" s="75">
        <f t="shared" si="0"/>
        <v>0</v>
      </c>
      <c r="S43" s="72"/>
      <c r="T43" s="82"/>
      <c r="U43" s="78"/>
      <c r="V43" s="82"/>
      <c r="W43" s="86"/>
      <c r="X43" s="94"/>
      <c r="Y43" s="88"/>
      <c r="Z43" s="99"/>
      <c r="AA43" s="91"/>
      <c r="AB43" s="72"/>
      <c r="AC43" s="70"/>
    </row>
    <row r="44" spans="1:29" s="17" customFormat="1" ht="18" customHeight="1">
      <c r="A44" s="70">
        <f t="shared" si="1"/>
        <v>26</v>
      </c>
      <c r="B44" s="71"/>
      <c r="C44" s="72"/>
      <c r="D44" s="70"/>
      <c r="E44" s="70"/>
      <c r="F44" s="70"/>
      <c r="G44" s="70"/>
      <c r="H44" s="70"/>
      <c r="I44" s="73"/>
      <c r="J44" s="73"/>
      <c r="K44" s="73"/>
      <c r="L44" s="73"/>
      <c r="M44" s="74"/>
      <c r="N44" s="73"/>
      <c r="O44" s="74"/>
      <c r="P44" s="73"/>
      <c r="Q44" s="74"/>
      <c r="R44" s="75">
        <f t="shared" si="0"/>
        <v>0</v>
      </c>
      <c r="S44" s="72"/>
      <c r="T44" s="83"/>
      <c r="U44" s="79"/>
      <c r="V44" s="83"/>
      <c r="W44" s="87"/>
      <c r="X44" s="95"/>
      <c r="Y44" s="89"/>
      <c r="Z44" s="96"/>
      <c r="AA44" s="92"/>
      <c r="AB44" s="76"/>
      <c r="AC44" s="70"/>
    </row>
    <row r="45" spans="1:29" s="17" customFormat="1" ht="18" customHeight="1">
      <c r="A45" s="70">
        <f t="shared" si="1"/>
        <v>27</v>
      </c>
      <c r="B45" s="71"/>
      <c r="C45" s="72"/>
      <c r="D45" s="70"/>
      <c r="E45" s="70"/>
      <c r="F45" s="70"/>
      <c r="G45" s="70"/>
      <c r="H45" s="70"/>
      <c r="I45" s="73"/>
      <c r="J45" s="73"/>
      <c r="K45" s="73"/>
      <c r="L45" s="73"/>
      <c r="M45" s="74"/>
      <c r="N45" s="73"/>
      <c r="O45" s="74"/>
      <c r="P45" s="73"/>
      <c r="Q45" s="74"/>
      <c r="R45" s="75">
        <f t="shared" si="0"/>
        <v>0</v>
      </c>
      <c r="S45" s="72"/>
      <c r="T45" s="82"/>
      <c r="U45" s="78"/>
      <c r="V45" s="82"/>
      <c r="W45" s="86"/>
      <c r="X45" s="94"/>
      <c r="Y45" s="88"/>
      <c r="Z45" s="99"/>
      <c r="AA45" s="91"/>
      <c r="AB45" s="72"/>
      <c r="AC45" s="70"/>
    </row>
    <row r="46" spans="1:29" s="17" customFormat="1" ht="18" customHeight="1">
      <c r="A46" s="70">
        <f t="shared" si="1"/>
        <v>28</v>
      </c>
      <c r="B46" s="71"/>
      <c r="C46" s="72"/>
      <c r="D46" s="70"/>
      <c r="E46" s="70"/>
      <c r="F46" s="70"/>
      <c r="G46" s="70"/>
      <c r="H46" s="70"/>
      <c r="I46" s="73"/>
      <c r="J46" s="73"/>
      <c r="K46" s="73"/>
      <c r="L46" s="73"/>
      <c r="M46" s="74"/>
      <c r="N46" s="73"/>
      <c r="O46" s="74"/>
      <c r="P46" s="73"/>
      <c r="Q46" s="74"/>
      <c r="R46" s="75">
        <f t="shared" si="0"/>
        <v>0</v>
      </c>
      <c r="S46" s="72"/>
      <c r="T46" s="83"/>
      <c r="U46" s="79"/>
      <c r="V46" s="83"/>
      <c r="W46" s="87"/>
      <c r="X46" s="96"/>
      <c r="Y46" s="90"/>
      <c r="Z46" s="96"/>
      <c r="AA46" s="92"/>
      <c r="AB46" s="76"/>
      <c r="AC46" s="70"/>
    </row>
    <row r="47" spans="1:29" s="17" customFormat="1" ht="18" customHeight="1">
      <c r="A47" s="70">
        <f t="shared" si="1"/>
        <v>29</v>
      </c>
      <c r="B47" s="71"/>
      <c r="C47" s="72"/>
      <c r="D47" s="70"/>
      <c r="E47" s="70"/>
      <c r="F47" s="70"/>
      <c r="G47" s="70"/>
      <c r="H47" s="70"/>
      <c r="I47" s="73"/>
      <c r="J47" s="73"/>
      <c r="K47" s="73"/>
      <c r="L47" s="73"/>
      <c r="M47" s="74"/>
      <c r="N47" s="73"/>
      <c r="O47" s="74"/>
      <c r="P47" s="73"/>
      <c r="Q47" s="74"/>
      <c r="R47" s="75">
        <f t="shared" si="0"/>
        <v>0</v>
      </c>
      <c r="S47" s="72"/>
      <c r="T47" s="82"/>
      <c r="U47" s="78"/>
      <c r="V47" s="82"/>
      <c r="W47" s="86"/>
      <c r="X47" s="94"/>
      <c r="Y47" s="88"/>
      <c r="Z47" s="99"/>
      <c r="AA47" s="91"/>
      <c r="AB47" s="72"/>
      <c r="AC47" s="70"/>
    </row>
    <row r="48" spans="1:29" s="17" customFormat="1" ht="18" customHeight="1">
      <c r="A48" s="70">
        <f t="shared" si="1"/>
        <v>30</v>
      </c>
      <c r="B48" s="71"/>
      <c r="C48" s="72"/>
      <c r="D48" s="70"/>
      <c r="E48" s="70"/>
      <c r="F48" s="70"/>
      <c r="G48" s="70"/>
      <c r="H48" s="70"/>
      <c r="I48" s="73"/>
      <c r="J48" s="73"/>
      <c r="K48" s="73"/>
      <c r="L48" s="73"/>
      <c r="M48" s="74"/>
      <c r="N48" s="73"/>
      <c r="O48" s="74"/>
      <c r="P48" s="73"/>
      <c r="Q48" s="74"/>
      <c r="R48" s="75">
        <f t="shared" si="0"/>
        <v>0</v>
      </c>
      <c r="S48" s="72"/>
      <c r="T48" s="83"/>
      <c r="U48" s="79"/>
      <c r="V48" s="83"/>
      <c r="W48" s="87"/>
      <c r="X48" s="95"/>
      <c r="Y48" s="89"/>
      <c r="Z48" s="96"/>
      <c r="AA48" s="92"/>
      <c r="AB48" s="76"/>
      <c r="AC48" s="70"/>
    </row>
    <row r="49" spans="1:29" s="17" customFormat="1" ht="18" customHeight="1">
      <c r="A49" s="70">
        <f t="shared" si="1"/>
        <v>31</v>
      </c>
      <c r="B49" s="71"/>
      <c r="C49" s="72"/>
      <c r="D49" s="70"/>
      <c r="E49" s="70"/>
      <c r="F49" s="70"/>
      <c r="G49" s="70"/>
      <c r="H49" s="70"/>
      <c r="I49" s="73"/>
      <c r="J49" s="73"/>
      <c r="K49" s="73"/>
      <c r="L49" s="73"/>
      <c r="M49" s="74"/>
      <c r="N49" s="73"/>
      <c r="O49" s="74"/>
      <c r="P49" s="73"/>
      <c r="Q49" s="74"/>
      <c r="R49" s="75">
        <f t="shared" si="0"/>
        <v>0</v>
      </c>
      <c r="S49" s="72"/>
      <c r="T49" s="82"/>
      <c r="U49" s="78"/>
      <c r="V49" s="82"/>
      <c r="W49" s="86"/>
      <c r="X49" s="94"/>
      <c r="Y49" s="88"/>
      <c r="Z49" s="99"/>
      <c r="AA49" s="91"/>
      <c r="AB49" s="72"/>
      <c r="AC49" s="70"/>
    </row>
    <row r="50" spans="1:29" s="17" customFormat="1" ht="18" customHeight="1">
      <c r="A50" s="70">
        <f t="shared" si="1"/>
        <v>32</v>
      </c>
      <c r="B50" s="71"/>
      <c r="C50" s="72"/>
      <c r="D50" s="70"/>
      <c r="E50" s="70"/>
      <c r="F50" s="70"/>
      <c r="G50" s="70"/>
      <c r="H50" s="70"/>
      <c r="I50" s="73"/>
      <c r="J50" s="73"/>
      <c r="K50" s="73"/>
      <c r="L50" s="73"/>
      <c r="M50" s="74"/>
      <c r="N50" s="73"/>
      <c r="O50" s="74"/>
      <c r="P50" s="73"/>
      <c r="Q50" s="74"/>
      <c r="R50" s="75">
        <f t="shared" si="0"/>
        <v>0</v>
      </c>
      <c r="S50" s="72"/>
      <c r="T50" s="83"/>
      <c r="U50" s="79"/>
      <c r="V50" s="83"/>
      <c r="W50" s="87"/>
      <c r="X50" s="96"/>
      <c r="Y50" s="90"/>
      <c r="Z50" s="96"/>
      <c r="AA50" s="92"/>
      <c r="AB50" s="76"/>
      <c r="AC50" s="70"/>
    </row>
    <row r="51" spans="1:29" s="17" customFormat="1" ht="18" customHeight="1">
      <c r="A51" s="70">
        <f t="shared" si="1"/>
        <v>33</v>
      </c>
      <c r="B51" s="71"/>
      <c r="C51" s="72"/>
      <c r="D51" s="70"/>
      <c r="E51" s="70"/>
      <c r="F51" s="70"/>
      <c r="G51" s="70"/>
      <c r="H51" s="70"/>
      <c r="I51" s="73"/>
      <c r="J51" s="73"/>
      <c r="K51" s="73"/>
      <c r="L51" s="73"/>
      <c r="M51" s="74"/>
      <c r="N51" s="73"/>
      <c r="O51" s="74"/>
      <c r="P51" s="73"/>
      <c r="Q51" s="74"/>
      <c r="R51" s="75">
        <f t="shared" si="0"/>
        <v>0</v>
      </c>
      <c r="S51" s="72"/>
      <c r="T51" s="82"/>
      <c r="U51" s="78"/>
      <c r="V51" s="82"/>
      <c r="W51" s="86"/>
      <c r="X51" s="94"/>
      <c r="Y51" s="88"/>
      <c r="Z51" s="99"/>
      <c r="AA51" s="91"/>
      <c r="AB51" s="72"/>
      <c r="AC51" s="70"/>
    </row>
    <row r="52" spans="1:29" s="17" customFormat="1" ht="18" customHeight="1">
      <c r="A52" s="70">
        <f t="shared" si="1"/>
        <v>34</v>
      </c>
      <c r="B52" s="71"/>
      <c r="C52" s="72"/>
      <c r="D52" s="70"/>
      <c r="E52" s="70"/>
      <c r="F52" s="70"/>
      <c r="G52" s="70"/>
      <c r="H52" s="70"/>
      <c r="I52" s="73"/>
      <c r="J52" s="73"/>
      <c r="K52" s="73"/>
      <c r="L52" s="73"/>
      <c r="M52" s="74"/>
      <c r="N52" s="73"/>
      <c r="O52" s="74"/>
      <c r="P52" s="73"/>
      <c r="Q52" s="74"/>
      <c r="R52" s="75">
        <f t="shared" si="0"/>
        <v>0</v>
      </c>
      <c r="S52" s="72"/>
      <c r="T52" s="83"/>
      <c r="U52" s="79"/>
      <c r="V52" s="83"/>
      <c r="W52" s="87"/>
      <c r="X52" s="95"/>
      <c r="Y52" s="89"/>
      <c r="Z52" s="96"/>
      <c r="AA52" s="92"/>
      <c r="AB52" s="76"/>
      <c r="AC52" s="70"/>
    </row>
    <row r="53" spans="1:29" s="17" customFormat="1" ht="18" customHeight="1">
      <c r="A53" s="70">
        <f t="shared" si="1"/>
        <v>35</v>
      </c>
      <c r="B53" s="71"/>
      <c r="C53" s="72"/>
      <c r="D53" s="70"/>
      <c r="E53" s="70"/>
      <c r="F53" s="70"/>
      <c r="G53" s="70"/>
      <c r="H53" s="70"/>
      <c r="I53" s="73"/>
      <c r="J53" s="73"/>
      <c r="K53" s="73"/>
      <c r="L53" s="73"/>
      <c r="M53" s="74"/>
      <c r="N53" s="73"/>
      <c r="O53" s="74"/>
      <c r="P53" s="73"/>
      <c r="Q53" s="74"/>
      <c r="R53" s="75">
        <f t="shared" si="0"/>
        <v>0</v>
      </c>
      <c r="S53" s="72"/>
      <c r="T53" s="82"/>
      <c r="U53" s="78"/>
      <c r="V53" s="82"/>
      <c r="W53" s="86"/>
      <c r="X53" s="94"/>
      <c r="Y53" s="88"/>
      <c r="Z53" s="99"/>
      <c r="AA53" s="91"/>
      <c r="AB53" s="72"/>
      <c r="AC53" s="70"/>
    </row>
    <row r="54" spans="1:29" s="17" customFormat="1" ht="18" customHeight="1">
      <c r="A54" s="70">
        <f t="shared" si="1"/>
        <v>36</v>
      </c>
      <c r="B54" s="71"/>
      <c r="C54" s="72"/>
      <c r="D54" s="70"/>
      <c r="E54" s="70"/>
      <c r="F54" s="70"/>
      <c r="G54" s="70"/>
      <c r="H54" s="70"/>
      <c r="I54" s="73"/>
      <c r="J54" s="73"/>
      <c r="K54" s="73"/>
      <c r="L54" s="73"/>
      <c r="M54" s="74"/>
      <c r="N54" s="73"/>
      <c r="O54" s="74"/>
      <c r="P54" s="73"/>
      <c r="Q54" s="74"/>
      <c r="R54" s="75">
        <f t="shared" si="0"/>
        <v>0</v>
      </c>
      <c r="S54" s="72"/>
      <c r="T54" s="83"/>
      <c r="U54" s="79"/>
      <c r="V54" s="83"/>
      <c r="W54" s="87"/>
      <c r="X54" s="96"/>
      <c r="Y54" s="90"/>
      <c r="Z54" s="96"/>
      <c r="AA54" s="92"/>
      <c r="AB54" s="76"/>
      <c r="AC54" s="70"/>
    </row>
    <row r="55" spans="1:29" s="17" customFormat="1" ht="18" customHeight="1">
      <c r="A55" s="70">
        <f t="shared" si="1"/>
        <v>37</v>
      </c>
      <c r="B55" s="71"/>
      <c r="C55" s="72"/>
      <c r="D55" s="70"/>
      <c r="E55" s="70"/>
      <c r="F55" s="70"/>
      <c r="G55" s="70"/>
      <c r="H55" s="70"/>
      <c r="I55" s="73"/>
      <c r="J55" s="73"/>
      <c r="K55" s="73"/>
      <c r="L55" s="73"/>
      <c r="M55" s="74"/>
      <c r="N55" s="73"/>
      <c r="O55" s="74"/>
      <c r="P55" s="73"/>
      <c r="Q55" s="74"/>
      <c r="R55" s="75">
        <f t="shared" si="0"/>
        <v>0</v>
      </c>
      <c r="S55" s="72"/>
      <c r="T55" s="82"/>
      <c r="U55" s="78"/>
      <c r="V55" s="82"/>
      <c r="W55" s="86"/>
      <c r="X55" s="94"/>
      <c r="Y55" s="88"/>
      <c r="Z55" s="99"/>
      <c r="AA55" s="91"/>
      <c r="AB55" s="72"/>
      <c r="AC55" s="70"/>
    </row>
    <row r="56" spans="1:29" s="17" customFormat="1" ht="18" customHeight="1">
      <c r="A56" s="70">
        <f t="shared" si="1"/>
        <v>38</v>
      </c>
      <c r="B56" s="71"/>
      <c r="C56" s="72"/>
      <c r="D56" s="70"/>
      <c r="E56" s="70"/>
      <c r="F56" s="70"/>
      <c r="G56" s="70"/>
      <c r="H56" s="70"/>
      <c r="I56" s="73"/>
      <c r="J56" s="73"/>
      <c r="K56" s="73"/>
      <c r="L56" s="73"/>
      <c r="M56" s="74"/>
      <c r="N56" s="73"/>
      <c r="O56" s="74"/>
      <c r="P56" s="73"/>
      <c r="Q56" s="74"/>
      <c r="R56" s="75">
        <f t="shared" si="0"/>
        <v>0</v>
      </c>
      <c r="S56" s="72"/>
      <c r="T56" s="83"/>
      <c r="U56" s="79"/>
      <c r="V56" s="83"/>
      <c r="W56" s="87"/>
      <c r="X56" s="95"/>
      <c r="Y56" s="89"/>
      <c r="Z56" s="96"/>
      <c r="AA56" s="92"/>
      <c r="AB56" s="76"/>
      <c r="AC56" s="70"/>
    </row>
    <row r="57" spans="1:29" s="17" customFormat="1" ht="18" customHeight="1">
      <c r="A57" s="70">
        <f t="shared" si="1"/>
        <v>39</v>
      </c>
      <c r="B57" s="71"/>
      <c r="C57" s="72"/>
      <c r="D57" s="70"/>
      <c r="E57" s="70"/>
      <c r="F57" s="70"/>
      <c r="G57" s="70"/>
      <c r="H57" s="70"/>
      <c r="I57" s="73"/>
      <c r="J57" s="73"/>
      <c r="K57" s="73"/>
      <c r="L57" s="73"/>
      <c r="M57" s="74"/>
      <c r="N57" s="73"/>
      <c r="O57" s="74"/>
      <c r="P57" s="73"/>
      <c r="Q57" s="74"/>
      <c r="R57" s="75">
        <f t="shared" si="0"/>
        <v>0</v>
      </c>
      <c r="S57" s="72"/>
      <c r="T57" s="82"/>
      <c r="U57" s="78"/>
      <c r="V57" s="82"/>
      <c r="W57" s="86"/>
      <c r="X57" s="94"/>
      <c r="Y57" s="88"/>
      <c r="Z57" s="99"/>
      <c r="AA57" s="91"/>
      <c r="AB57" s="72"/>
      <c r="AC57" s="70"/>
    </row>
    <row r="58" spans="1:29" s="17" customFormat="1" ht="18" customHeight="1">
      <c r="A58" s="70">
        <f t="shared" si="1"/>
        <v>40</v>
      </c>
      <c r="B58" s="71"/>
      <c r="C58" s="72"/>
      <c r="D58" s="70"/>
      <c r="E58" s="70"/>
      <c r="F58" s="70"/>
      <c r="G58" s="70"/>
      <c r="H58" s="70"/>
      <c r="I58" s="73"/>
      <c r="J58" s="73"/>
      <c r="K58" s="73"/>
      <c r="L58" s="73"/>
      <c r="M58" s="74"/>
      <c r="N58" s="73"/>
      <c r="O58" s="74"/>
      <c r="P58" s="73"/>
      <c r="Q58" s="74"/>
      <c r="R58" s="75">
        <f t="shared" si="0"/>
        <v>0</v>
      </c>
      <c r="S58" s="72"/>
      <c r="T58" s="83"/>
      <c r="U58" s="79"/>
      <c r="V58" s="83"/>
      <c r="W58" s="87"/>
      <c r="X58" s="96"/>
      <c r="Y58" s="90"/>
      <c r="Z58" s="96"/>
      <c r="AA58" s="92"/>
      <c r="AB58" s="76"/>
      <c r="AC58" s="70"/>
    </row>
    <row r="59" spans="1:29" s="17" customFormat="1" ht="18" customHeight="1">
      <c r="A59" s="70">
        <f t="shared" si="1"/>
        <v>41</v>
      </c>
      <c r="B59" s="71"/>
      <c r="C59" s="72"/>
      <c r="D59" s="70"/>
      <c r="E59" s="70"/>
      <c r="F59" s="70"/>
      <c r="G59" s="70"/>
      <c r="H59" s="70"/>
      <c r="I59" s="73"/>
      <c r="J59" s="73"/>
      <c r="K59" s="73"/>
      <c r="L59" s="73"/>
      <c r="M59" s="74"/>
      <c r="N59" s="73"/>
      <c r="O59" s="74"/>
      <c r="P59" s="73"/>
      <c r="Q59" s="74"/>
      <c r="R59" s="75">
        <f t="shared" si="0"/>
        <v>0</v>
      </c>
      <c r="S59" s="72"/>
      <c r="T59" s="82"/>
      <c r="U59" s="78"/>
      <c r="V59" s="82"/>
      <c r="W59" s="86"/>
      <c r="X59" s="94"/>
      <c r="Y59" s="88"/>
      <c r="Z59" s="99"/>
      <c r="AA59" s="91"/>
      <c r="AB59" s="72"/>
      <c r="AC59" s="70"/>
    </row>
    <row r="60" spans="1:29" s="17" customFormat="1" ht="18" customHeight="1">
      <c r="A60" s="70">
        <f t="shared" si="1"/>
        <v>42</v>
      </c>
      <c r="B60" s="71"/>
      <c r="C60" s="72"/>
      <c r="D60" s="70"/>
      <c r="E60" s="70"/>
      <c r="F60" s="70"/>
      <c r="G60" s="70"/>
      <c r="H60" s="70"/>
      <c r="I60" s="73"/>
      <c r="J60" s="73"/>
      <c r="K60" s="73"/>
      <c r="L60" s="73"/>
      <c r="M60" s="74"/>
      <c r="N60" s="73"/>
      <c r="O60" s="74"/>
      <c r="P60" s="73"/>
      <c r="Q60" s="74"/>
      <c r="R60" s="75">
        <f t="shared" si="0"/>
        <v>0</v>
      </c>
      <c r="S60" s="72"/>
      <c r="T60" s="83"/>
      <c r="U60" s="79"/>
      <c r="V60" s="83"/>
      <c r="W60" s="87"/>
      <c r="X60" s="95"/>
      <c r="Y60" s="89"/>
      <c r="Z60" s="96"/>
      <c r="AA60" s="92"/>
      <c r="AB60" s="76"/>
      <c r="AC60" s="70"/>
    </row>
    <row r="61" spans="1:29" s="17" customFormat="1" ht="18" customHeight="1">
      <c r="A61" s="70">
        <f t="shared" si="1"/>
        <v>43</v>
      </c>
      <c r="B61" s="71"/>
      <c r="C61" s="72"/>
      <c r="D61" s="70"/>
      <c r="E61" s="70"/>
      <c r="F61" s="70"/>
      <c r="G61" s="70"/>
      <c r="H61" s="70"/>
      <c r="I61" s="73"/>
      <c r="J61" s="73"/>
      <c r="K61" s="73"/>
      <c r="L61" s="73"/>
      <c r="M61" s="74"/>
      <c r="N61" s="73"/>
      <c r="O61" s="74"/>
      <c r="P61" s="73"/>
      <c r="Q61" s="74"/>
      <c r="R61" s="75">
        <f t="shared" si="0"/>
        <v>0</v>
      </c>
      <c r="S61" s="72"/>
      <c r="T61" s="82"/>
      <c r="U61" s="78"/>
      <c r="V61" s="82"/>
      <c r="W61" s="86"/>
      <c r="X61" s="94"/>
      <c r="Y61" s="88"/>
      <c r="Z61" s="99"/>
      <c r="AA61" s="91"/>
      <c r="AB61" s="72"/>
      <c r="AC61" s="70"/>
    </row>
    <row r="62" spans="1:29" s="17" customFormat="1" ht="18" customHeight="1">
      <c r="A62" s="70">
        <f t="shared" si="1"/>
        <v>44</v>
      </c>
      <c r="B62" s="71"/>
      <c r="C62" s="72"/>
      <c r="D62" s="70"/>
      <c r="E62" s="70"/>
      <c r="F62" s="70"/>
      <c r="G62" s="70"/>
      <c r="H62" s="70"/>
      <c r="I62" s="73"/>
      <c r="J62" s="73"/>
      <c r="K62" s="73"/>
      <c r="L62" s="73"/>
      <c r="M62" s="74"/>
      <c r="N62" s="73"/>
      <c r="O62" s="74"/>
      <c r="P62" s="73"/>
      <c r="Q62" s="74"/>
      <c r="R62" s="75">
        <f t="shared" si="0"/>
        <v>0</v>
      </c>
      <c r="S62" s="72"/>
      <c r="T62" s="83"/>
      <c r="U62" s="79"/>
      <c r="V62" s="83"/>
      <c r="W62" s="87"/>
      <c r="X62" s="96"/>
      <c r="Y62" s="90"/>
      <c r="Z62" s="96"/>
      <c r="AA62" s="92"/>
      <c r="AB62" s="76"/>
      <c r="AC62" s="70"/>
    </row>
    <row r="63" spans="1:29" s="17" customFormat="1" ht="18" customHeight="1">
      <c r="A63" s="70">
        <f t="shared" si="1"/>
        <v>45</v>
      </c>
      <c r="B63" s="71"/>
      <c r="C63" s="72"/>
      <c r="D63" s="70"/>
      <c r="E63" s="70"/>
      <c r="F63" s="70"/>
      <c r="G63" s="70"/>
      <c r="H63" s="70"/>
      <c r="I63" s="73"/>
      <c r="J63" s="73"/>
      <c r="K63" s="73"/>
      <c r="L63" s="73"/>
      <c r="M63" s="74"/>
      <c r="N63" s="73"/>
      <c r="O63" s="74"/>
      <c r="P63" s="73"/>
      <c r="Q63" s="74"/>
      <c r="R63" s="75">
        <f t="shared" si="0"/>
        <v>0</v>
      </c>
      <c r="S63" s="72"/>
      <c r="T63" s="82"/>
      <c r="U63" s="78"/>
      <c r="V63" s="82"/>
      <c r="W63" s="86"/>
      <c r="X63" s="94"/>
      <c r="Y63" s="88"/>
      <c r="Z63" s="99"/>
      <c r="AA63" s="91"/>
      <c r="AB63" s="72"/>
      <c r="AC63" s="70"/>
    </row>
    <row r="64" spans="1:29" s="17" customFormat="1" ht="18" customHeight="1">
      <c r="A64" s="70">
        <f t="shared" si="1"/>
        <v>46</v>
      </c>
      <c r="B64" s="71"/>
      <c r="C64" s="72"/>
      <c r="D64" s="70"/>
      <c r="E64" s="70"/>
      <c r="F64" s="70"/>
      <c r="G64" s="70"/>
      <c r="H64" s="70"/>
      <c r="I64" s="73"/>
      <c r="J64" s="73"/>
      <c r="K64" s="73"/>
      <c r="L64" s="73"/>
      <c r="M64" s="74"/>
      <c r="N64" s="73"/>
      <c r="O64" s="74"/>
      <c r="P64" s="73"/>
      <c r="Q64" s="74"/>
      <c r="R64" s="75">
        <f t="shared" si="0"/>
        <v>0</v>
      </c>
      <c r="S64" s="72"/>
      <c r="T64" s="83"/>
      <c r="U64" s="79"/>
      <c r="V64" s="83"/>
      <c r="W64" s="87"/>
      <c r="X64" s="95"/>
      <c r="Y64" s="89"/>
      <c r="Z64" s="96"/>
      <c r="AA64" s="92"/>
      <c r="AB64" s="76"/>
      <c r="AC64" s="70"/>
    </row>
    <row r="65" spans="1:29" s="17" customFormat="1" ht="18" customHeight="1">
      <c r="A65" s="70">
        <f t="shared" si="1"/>
        <v>47</v>
      </c>
      <c r="B65" s="71"/>
      <c r="C65" s="72"/>
      <c r="D65" s="70"/>
      <c r="E65" s="70"/>
      <c r="F65" s="70"/>
      <c r="G65" s="70"/>
      <c r="H65" s="70"/>
      <c r="I65" s="73"/>
      <c r="J65" s="73"/>
      <c r="K65" s="73"/>
      <c r="L65" s="73"/>
      <c r="M65" s="74"/>
      <c r="N65" s="73"/>
      <c r="O65" s="74"/>
      <c r="P65" s="73"/>
      <c r="Q65" s="74"/>
      <c r="R65" s="75">
        <f t="shared" si="0"/>
        <v>0</v>
      </c>
      <c r="S65" s="72"/>
      <c r="T65" s="82"/>
      <c r="U65" s="78"/>
      <c r="V65" s="82"/>
      <c r="W65" s="86"/>
      <c r="X65" s="94"/>
      <c r="Y65" s="88"/>
      <c r="Z65" s="99"/>
      <c r="AA65" s="91"/>
      <c r="AB65" s="72"/>
      <c r="AC65" s="70"/>
    </row>
    <row r="66" spans="1:29" s="17" customFormat="1" ht="18" customHeight="1">
      <c r="A66" s="70">
        <f t="shared" si="1"/>
        <v>48</v>
      </c>
      <c r="B66" s="71"/>
      <c r="C66" s="72"/>
      <c r="D66" s="70"/>
      <c r="E66" s="70"/>
      <c r="F66" s="70"/>
      <c r="G66" s="70"/>
      <c r="H66" s="70"/>
      <c r="I66" s="73"/>
      <c r="J66" s="73"/>
      <c r="K66" s="73"/>
      <c r="L66" s="73"/>
      <c r="M66" s="74"/>
      <c r="N66" s="73"/>
      <c r="O66" s="74"/>
      <c r="P66" s="73"/>
      <c r="Q66" s="74"/>
      <c r="R66" s="75">
        <f t="shared" si="0"/>
        <v>0</v>
      </c>
      <c r="S66" s="72"/>
      <c r="T66" s="83"/>
      <c r="U66" s="79"/>
      <c r="V66" s="83"/>
      <c r="W66" s="87"/>
      <c r="X66" s="96"/>
      <c r="Y66" s="90"/>
      <c r="Z66" s="96"/>
      <c r="AA66" s="92"/>
      <c r="AB66" s="76"/>
      <c r="AC66" s="70"/>
    </row>
    <row r="67" spans="1:29" s="17" customFormat="1" ht="18" customHeight="1">
      <c r="A67" s="70">
        <f t="shared" si="1"/>
        <v>49</v>
      </c>
      <c r="B67" s="71"/>
      <c r="C67" s="72"/>
      <c r="D67" s="70"/>
      <c r="E67" s="70"/>
      <c r="F67" s="70"/>
      <c r="G67" s="70"/>
      <c r="H67" s="70"/>
      <c r="I67" s="73"/>
      <c r="J67" s="73"/>
      <c r="K67" s="73"/>
      <c r="L67" s="73"/>
      <c r="M67" s="74"/>
      <c r="N67" s="73"/>
      <c r="O67" s="74"/>
      <c r="P67" s="73"/>
      <c r="Q67" s="74"/>
      <c r="R67" s="75">
        <f t="shared" si="0"/>
        <v>0</v>
      </c>
      <c r="S67" s="72"/>
      <c r="T67" s="82"/>
      <c r="U67" s="78"/>
      <c r="V67" s="82"/>
      <c r="W67" s="86"/>
      <c r="X67" s="94"/>
      <c r="Y67" s="88"/>
      <c r="Z67" s="99"/>
      <c r="AA67" s="91"/>
      <c r="AB67" s="72"/>
      <c r="AC67" s="70"/>
    </row>
    <row r="68" spans="1:29" s="17" customFormat="1" ht="18" customHeight="1">
      <c r="A68" s="70">
        <f t="shared" si="1"/>
        <v>50</v>
      </c>
      <c r="B68" s="71"/>
      <c r="C68" s="72"/>
      <c r="D68" s="70"/>
      <c r="E68" s="70"/>
      <c r="F68" s="70"/>
      <c r="G68" s="70"/>
      <c r="H68" s="70"/>
      <c r="I68" s="73"/>
      <c r="J68" s="73"/>
      <c r="K68" s="73"/>
      <c r="L68" s="73"/>
      <c r="M68" s="74"/>
      <c r="N68" s="73"/>
      <c r="O68" s="74"/>
      <c r="P68" s="73"/>
      <c r="Q68" s="74"/>
      <c r="R68" s="75">
        <f t="shared" si="0"/>
        <v>0</v>
      </c>
      <c r="S68" s="72"/>
      <c r="T68" s="83"/>
      <c r="U68" s="79"/>
      <c r="V68" s="83"/>
      <c r="W68" s="87"/>
      <c r="X68" s="95"/>
      <c r="Y68" s="89"/>
      <c r="Z68" s="96"/>
      <c r="AA68" s="92"/>
      <c r="AB68" s="76"/>
      <c r="AC68" s="70"/>
    </row>
    <row r="69" spans="1:29" s="17" customFormat="1" ht="18" customHeight="1">
      <c r="A69" s="70">
        <f t="shared" si="1"/>
        <v>51</v>
      </c>
      <c r="B69" s="71"/>
      <c r="C69" s="72"/>
      <c r="D69" s="70"/>
      <c r="E69" s="70"/>
      <c r="F69" s="70"/>
      <c r="G69" s="70"/>
      <c r="H69" s="70"/>
      <c r="I69" s="73"/>
      <c r="J69" s="73"/>
      <c r="K69" s="73"/>
      <c r="L69" s="73"/>
      <c r="M69" s="74"/>
      <c r="N69" s="73"/>
      <c r="O69" s="74"/>
      <c r="P69" s="73"/>
      <c r="Q69" s="74"/>
      <c r="R69" s="75">
        <f t="shared" si="0"/>
        <v>0</v>
      </c>
      <c r="S69" s="72"/>
      <c r="T69" s="82"/>
      <c r="U69" s="78"/>
      <c r="V69" s="82"/>
      <c r="W69" s="86"/>
      <c r="X69" s="94"/>
      <c r="Y69" s="88"/>
      <c r="Z69" s="99"/>
      <c r="AA69" s="91"/>
      <c r="AB69" s="72"/>
      <c r="AC69" s="70"/>
    </row>
    <row r="70" spans="1:29" s="17" customFormat="1" ht="18" customHeight="1">
      <c r="A70" s="70">
        <f t="shared" si="1"/>
        <v>52</v>
      </c>
      <c r="B70" s="71"/>
      <c r="C70" s="72"/>
      <c r="D70" s="70"/>
      <c r="E70" s="70"/>
      <c r="F70" s="70"/>
      <c r="G70" s="70"/>
      <c r="H70" s="70"/>
      <c r="I70" s="73"/>
      <c r="J70" s="73"/>
      <c r="K70" s="73"/>
      <c r="L70" s="73"/>
      <c r="M70" s="74"/>
      <c r="N70" s="73"/>
      <c r="O70" s="74"/>
      <c r="P70" s="73"/>
      <c r="Q70" s="74"/>
      <c r="R70" s="75">
        <f t="shared" si="0"/>
        <v>0</v>
      </c>
      <c r="S70" s="72"/>
      <c r="T70" s="83"/>
      <c r="U70" s="79"/>
      <c r="V70" s="83"/>
      <c r="W70" s="87"/>
      <c r="X70" s="96"/>
      <c r="Y70" s="90"/>
      <c r="Z70" s="96"/>
      <c r="AA70" s="92"/>
      <c r="AB70" s="76"/>
      <c r="AC70" s="70"/>
    </row>
    <row r="71" spans="1:29" s="17" customFormat="1" ht="18" customHeight="1">
      <c r="A71" s="70">
        <f t="shared" si="1"/>
        <v>53</v>
      </c>
      <c r="B71" s="71"/>
      <c r="C71" s="72"/>
      <c r="D71" s="70"/>
      <c r="E71" s="70"/>
      <c r="F71" s="70"/>
      <c r="G71" s="70"/>
      <c r="H71" s="70"/>
      <c r="I71" s="73"/>
      <c r="J71" s="73"/>
      <c r="K71" s="73"/>
      <c r="L71" s="73"/>
      <c r="M71" s="74"/>
      <c r="N71" s="73"/>
      <c r="O71" s="74"/>
      <c r="P71" s="73"/>
      <c r="Q71" s="74"/>
      <c r="R71" s="75">
        <f t="shared" si="0"/>
        <v>0</v>
      </c>
      <c r="S71" s="72"/>
      <c r="T71" s="82"/>
      <c r="U71" s="78"/>
      <c r="V71" s="82"/>
      <c r="W71" s="86"/>
      <c r="X71" s="94"/>
      <c r="Y71" s="88"/>
      <c r="Z71" s="99"/>
      <c r="AA71" s="91"/>
      <c r="AB71" s="72"/>
      <c r="AC71" s="70"/>
    </row>
    <row r="72" spans="1:29" s="17" customFormat="1" ht="18" customHeight="1">
      <c r="A72" s="70">
        <f t="shared" si="1"/>
        <v>54</v>
      </c>
      <c r="B72" s="71"/>
      <c r="C72" s="72"/>
      <c r="D72" s="70"/>
      <c r="E72" s="70"/>
      <c r="F72" s="70"/>
      <c r="G72" s="70"/>
      <c r="H72" s="70"/>
      <c r="I72" s="73"/>
      <c r="J72" s="73"/>
      <c r="K72" s="73"/>
      <c r="L72" s="73"/>
      <c r="M72" s="74"/>
      <c r="N72" s="73"/>
      <c r="O72" s="74"/>
      <c r="P72" s="73"/>
      <c r="Q72" s="74"/>
      <c r="R72" s="75">
        <f t="shared" si="0"/>
        <v>0</v>
      </c>
      <c r="S72" s="72"/>
      <c r="T72" s="83"/>
      <c r="U72" s="79"/>
      <c r="V72" s="83"/>
      <c r="W72" s="87"/>
      <c r="X72" s="95"/>
      <c r="Y72" s="89"/>
      <c r="Z72" s="96"/>
      <c r="AA72" s="92"/>
      <c r="AB72" s="76"/>
      <c r="AC72" s="70"/>
    </row>
    <row r="73" spans="1:29" s="17" customFormat="1" ht="18" customHeight="1">
      <c r="A73" s="70">
        <f t="shared" si="1"/>
        <v>55</v>
      </c>
      <c r="B73" s="71"/>
      <c r="C73" s="72"/>
      <c r="D73" s="70"/>
      <c r="E73" s="70"/>
      <c r="F73" s="70"/>
      <c r="G73" s="70"/>
      <c r="H73" s="70"/>
      <c r="I73" s="73"/>
      <c r="J73" s="73"/>
      <c r="K73" s="73"/>
      <c r="L73" s="73"/>
      <c r="M73" s="74"/>
      <c r="N73" s="73"/>
      <c r="O73" s="74"/>
      <c r="P73" s="73"/>
      <c r="Q73" s="74"/>
      <c r="R73" s="75">
        <f t="shared" si="0"/>
        <v>0</v>
      </c>
      <c r="S73" s="72"/>
      <c r="T73" s="82"/>
      <c r="U73" s="78"/>
      <c r="V73" s="82"/>
      <c r="W73" s="86"/>
      <c r="X73" s="94"/>
      <c r="Y73" s="88"/>
      <c r="Z73" s="99"/>
      <c r="AA73" s="91"/>
      <c r="AB73" s="72"/>
      <c r="AC73" s="70"/>
    </row>
    <row r="74" spans="1:29" s="17" customFormat="1" ht="18" customHeight="1">
      <c r="A74" s="70">
        <f t="shared" si="1"/>
        <v>56</v>
      </c>
      <c r="B74" s="71"/>
      <c r="C74" s="72"/>
      <c r="D74" s="70"/>
      <c r="E74" s="70"/>
      <c r="F74" s="70"/>
      <c r="G74" s="70"/>
      <c r="H74" s="70"/>
      <c r="I74" s="73"/>
      <c r="J74" s="73"/>
      <c r="K74" s="73"/>
      <c r="L74" s="73"/>
      <c r="M74" s="74"/>
      <c r="N74" s="73"/>
      <c r="O74" s="74"/>
      <c r="P74" s="73"/>
      <c r="Q74" s="74"/>
      <c r="R74" s="75">
        <f t="shared" si="0"/>
        <v>0</v>
      </c>
      <c r="S74" s="72"/>
      <c r="T74" s="83"/>
      <c r="U74" s="79"/>
      <c r="V74" s="83"/>
      <c r="W74" s="87"/>
      <c r="X74" s="96"/>
      <c r="Y74" s="90"/>
      <c r="Z74" s="96"/>
      <c r="AA74" s="92"/>
      <c r="AB74" s="76"/>
      <c r="AC74" s="70"/>
    </row>
    <row r="75" spans="1:29" s="17" customFormat="1" ht="18" customHeight="1">
      <c r="A75" s="70">
        <f t="shared" si="1"/>
        <v>57</v>
      </c>
      <c r="B75" s="71"/>
      <c r="C75" s="72"/>
      <c r="D75" s="70"/>
      <c r="E75" s="70"/>
      <c r="F75" s="70"/>
      <c r="G75" s="70"/>
      <c r="H75" s="70"/>
      <c r="I75" s="73"/>
      <c r="J75" s="73"/>
      <c r="K75" s="73"/>
      <c r="L75" s="73"/>
      <c r="M75" s="74"/>
      <c r="N75" s="73"/>
      <c r="O75" s="74"/>
      <c r="P75" s="73"/>
      <c r="Q75" s="74"/>
      <c r="R75" s="75">
        <f t="shared" si="0"/>
        <v>0</v>
      </c>
      <c r="S75" s="72"/>
      <c r="T75" s="82"/>
      <c r="U75" s="78"/>
      <c r="V75" s="82"/>
      <c r="W75" s="86"/>
      <c r="X75" s="94"/>
      <c r="Y75" s="88"/>
      <c r="Z75" s="99"/>
      <c r="AA75" s="91"/>
      <c r="AB75" s="72"/>
      <c r="AC75" s="70"/>
    </row>
    <row r="76" spans="1:29" s="17" customFormat="1" ht="18" customHeight="1">
      <c r="A76" s="70">
        <f t="shared" si="1"/>
        <v>58</v>
      </c>
      <c r="B76" s="71"/>
      <c r="C76" s="72"/>
      <c r="D76" s="70"/>
      <c r="E76" s="70"/>
      <c r="F76" s="70"/>
      <c r="G76" s="70"/>
      <c r="H76" s="70"/>
      <c r="I76" s="73"/>
      <c r="J76" s="73"/>
      <c r="K76" s="73"/>
      <c r="L76" s="73"/>
      <c r="M76" s="74"/>
      <c r="N76" s="73"/>
      <c r="O76" s="74"/>
      <c r="P76" s="73"/>
      <c r="Q76" s="74"/>
      <c r="R76" s="75">
        <f t="shared" si="0"/>
        <v>0</v>
      </c>
      <c r="S76" s="72"/>
      <c r="T76" s="83"/>
      <c r="U76" s="79"/>
      <c r="V76" s="83"/>
      <c r="W76" s="87"/>
      <c r="X76" s="95"/>
      <c r="Y76" s="89"/>
      <c r="Z76" s="96"/>
      <c r="AA76" s="92"/>
      <c r="AB76" s="76"/>
      <c r="AC76" s="70"/>
    </row>
    <row r="77" spans="1:29" s="17" customFormat="1" ht="18" customHeight="1">
      <c r="A77" s="70">
        <f t="shared" si="1"/>
        <v>59</v>
      </c>
      <c r="B77" s="71"/>
      <c r="C77" s="72"/>
      <c r="D77" s="70"/>
      <c r="E77" s="70"/>
      <c r="F77" s="70"/>
      <c r="G77" s="70"/>
      <c r="H77" s="70"/>
      <c r="I77" s="73"/>
      <c r="J77" s="73"/>
      <c r="K77" s="73"/>
      <c r="L77" s="73"/>
      <c r="M77" s="74"/>
      <c r="N77" s="73"/>
      <c r="O77" s="74"/>
      <c r="P77" s="73"/>
      <c r="Q77" s="74"/>
      <c r="R77" s="75">
        <f t="shared" si="0"/>
        <v>0</v>
      </c>
      <c r="S77" s="72"/>
      <c r="T77" s="82"/>
      <c r="U77" s="78"/>
      <c r="V77" s="82"/>
      <c r="W77" s="86"/>
      <c r="X77" s="94"/>
      <c r="Y77" s="88"/>
      <c r="Z77" s="99"/>
      <c r="AA77" s="91"/>
      <c r="AB77" s="72"/>
      <c r="AC77" s="70"/>
    </row>
    <row r="78" spans="1:29" s="17" customFormat="1" ht="18" customHeight="1">
      <c r="A78" s="70">
        <f t="shared" si="1"/>
        <v>60</v>
      </c>
      <c r="B78" s="71"/>
      <c r="C78" s="72"/>
      <c r="D78" s="70"/>
      <c r="E78" s="70"/>
      <c r="F78" s="70"/>
      <c r="G78" s="70"/>
      <c r="H78" s="70"/>
      <c r="I78" s="73"/>
      <c r="J78" s="73"/>
      <c r="K78" s="73"/>
      <c r="L78" s="73"/>
      <c r="M78" s="74"/>
      <c r="N78" s="73"/>
      <c r="O78" s="74"/>
      <c r="P78" s="73"/>
      <c r="Q78" s="74"/>
      <c r="R78" s="75">
        <f t="shared" si="0"/>
        <v>0</v>
      </c>
      <c r="S78" s="72"/>
      <c r="T78" s="83"/>
      <c r="U78" s="79"/>
      <c r="V78" s="83"/>
      <c r="W78" s="87"/>
      <c r="X78" s="96"/>
      <c r="Y78" s="90"/>
      <c r="Z78" s="96"/>
      <c r="AA78" s="92"/>
      <c r="AB78" s="76"/>
      <c r="AC78" s="70"/>
    </row>
    <row r="79" spans="1:29" s="17" customFormat="1" ht="18" customHeight="1">
      <c r="A79" s="70">
        <f t="shared" si="1"/>
        <v>61</v>
      </c>
      <c r="B79" s="71"/>
      <c r="C79" s="72"/>
      <c r="D79" s="70"/>
      <c r="E79" s="70"/>
      <c r="F79" s="70"/>
      <c r="G79" s="70"/>
      <c r="H79" s="70"/>
      <c r="I79" s="73"/>
      <c r="J79" s="73"/>
      <c r="K79" s="73"/>
      <c r="L79" s="73"/>
      <c r="M79" s="74"/>
      <c r="N79" s="73"/>
      <c r="O79" s="74"/>
      <c r="P79" s="73"/>
      <c r="Q79" s="74"/>
      <c r="R79" s="75">
        <f t="shared" si="0"/>
        <v>0</v>
      </c>
      <c r="S79" s="72"/>
      <c r="T79" s="82"/>
      <c r="U79" s="78"/>
      <c r="V79" s="82"/>
      <c r="W79" s="86"/>
      <c r="X79" s="94"/>
      <c r="Y79" s="88"/>
      <c r="Z79" s="99"/>
      <c r="AA79" s="91"/>
      <c r="AB79" s="72"/>
      <c r="AC79" s="70"/>
    </row>
    <row r="80" spans="1:29" s="17" customFormat="1" ht="18" customHeight="1">
      <c r="A80" s="70">
        <f t="shared" si="1"/>
        <v>62</v>
      </c>
      <c r="B80" s="71"/>
      <c r="C80" s="72"/>
      <c r="D80" s="70"/>
      <c r="E80" s="70"/>
      <c r="F80" s="70"/>
      <c r="G80" s="70"/>
      <c r="H80" s="70"/>
      <c r="I80" s="73"/>
      <c r="J80" s="73"/>
      <c r="K80" s="73"/>
      <c r="L80" s="73"/>
      <c r="M80" s="74"/>
      <c r="N80" s="73"/>
      <c r="O80" s="74"/>
      <c r="P80" s="73"/>
      <c r="Q80" s="74"/>
      <c r="R80" s="75">
        <f t="shared" si="0"/>
        <v>0</v>
      </c>
      <c r="S80" s="72"/>
      <c r="T80" s="83"/>
      <c r="U80" s="79"/>
      <c r="V80" s="83"/>
      <c r="W80" s="87"/>
      <c r="X80" s="95"/>
      <c r="Y80" s="89"/>
      <c r="Z80" s="96"/>
      <c r="AA80" s="92"/>
      <c r="AB80" s="76"/>
      <c r="AC80" s="70"/>
    </row>
    <row r="81" spans="1:29" s="17" customFormat="1" ht="18" customHeight="1">
      <c r="A81" s="70">
        <f t="shared" si="1"/>
        <v>63</v>
      </c>
      <c r="B81" s="71"/>
      <c r="C81" s="72"/>
      <c r="D81" s="70"/>
      <c r="E81" s="70"/>
      <c r="F81" s="70"/>
      <c r="G81" s="70"/>
      <c r="H81" s="70"/>
      <c r="I81" s="73"/>
      <c r="J81" s="73"/>
      <c r="K81" s="73"/>
      <c r="L81" s="73"/>
      <c r="M81" s="74"/>
      <c r="N81" s="73"/>
      <c r="O81" s="74"/>
      <c r="P81" s="73"/>
      <c r="Q81" s="74"/>
      <c r="R81" s="75">
        <f t="shared" si="0"/>
        <v>0</v>
      </c>
      <c r="S81" s="72"/>
      <c r="T81" s="82"/>
      <c r="U81" s="78"/>
      <c r="V81" s="82"/>
      <c r="W81" s="86"/>
      <c r="X81" s="94"/>
      <c r="Y81" s="88"/>
      <c r="Z81" s="99"/>
      <c r="AA81" s="91"/>
      <c r="AB81" s="72"/>
      <c r="AC81" s="70"/>
    </row>
    <row r="82" spans="1:29" s="17" customFormat="1" ht="18" customHeight="1">
      <c r="A82" s="70">
        <f t="shared" si="1"/>
        <v>64</v>
      </c>
      <c r="B82" s="71"/>
      <c r="C82" s="72"/>
      <c r="D82" s="70"/>
      <c r="E82" s="70"/>
      <c r="F82" s="70"/>
      <c r="G82" s="70"/>
      <c r="H82" s="70"/>
      <c r="I82" s="73"/>
      <c r="J82" s="73"/>
      <c r="K82" s="73"/>
      <c r="L82" s="73"/>
      <c r="M82" s="74"/>
      <c r="N82" s="73"/>
      <c r="O82" s="74"/>
      <c r="P82" s="73"/>
      <c r="Q82" s="74"/>
      <c r="R82" s="75">
        <f t="shared" si="0"/>
        <v>0</v>
      </c>
      <c r="S82" s="72"/>
      <c r="T82" s="83"/>
      <c r="U82" s="79"/>
      <c r="V82" s="83"/>
      <c r="W82" s="87"/>
      <c r="X82" s="96"/>
      <c r="Y82" s="90"/>
      <c r="Z82" s="96"/>
      <c r="AA82" s="92"/>
      <c r="AB82" s="76"/>
      <c r="AC82" s="70"/>
    </row>
    <row r="83" spans="1:29" s="17" customFormat="1" ht="18" customHeight="1">
      <c r="A83" s="70">
        <f t="shared" si="1"/>
        <v>65</v>
      </c>
      <c r="B83" s="71"/>
      <c r="C83" s="72"/>
      <c r="D83" s="70"/>
      <c r="E83" s="70"/>
      <c r="F83" s="70"/>
      <c r="G83" s="70"/>
      <c r="H83" s="70"/>
      <c r="I83" s="73"/>
      <c r="J83" s="73"/>
      <c r="K83" s="73"/>
      <c r="L83" s="73"/>
      <c r="M83" s="74"/>
      <c r="N83" s="73"/>
      <c r="O83" s="74"/>
      <c r="P83" s="73"/>
      <c r="Q83" s="74"/>
      <c r="R83" s="75">
        <f aca="true" t="shared" si="2" ref="R83:R129">I83+J83+L83+N83+P83</f>
        <v>0</v>
      </c>
      <c r="S83" s="72"/>
      <c r="T83" s="82"/>
      <c r="U83" s="78"/>
      <c r="V83" s="82"/>
      <c r="W83" s="86"/>
      <c r="X83" s="94"/>
      <c r="Y83" s="88"/>
      <c r="Z83" s="99"/>
      <c r="AA83" s="91"/>
      <c r="AB83" s="72"/>
      <c r="AC83" s="70"/>
    </row>
    <row r="84" spans="1:29" s="17" customFormat="1" ht="18" customHeight="1">
      <c r="A84" s="70">
        <f aca="true" t="shared" si="3" ref="A84:A129">A83+1</f>
        <v>66</v>
      </c>
      <c r="B84" s="71"/>
      <c r="C84" s="72"/>
      <c r="D84" s="70"/>
      <c r="E84" s="70"/>
      <c r="F84" s="70"/>
      <c r="G84" s="70"/>
      <c r="H84" s="70"/>
      <c r="I84" s="73"/>
      <c r="J84" s="73"/>
      <c r="K84" s="73"/>
      <c r="L84" s="73"/>
      <c r="M84" s="74"/>
      <c r="N84" s="73"/>
      <c r="O84" s="74"/>
      <c r="P84" s="73"/>
      <c r="Q84" s="74"/>
      <c r="R84" s="75">
        <f t="shared" si="2"/>
        <v>0</v>
      </c>
      <c r="S84" s="72"/>
      <c r="T84" s="83"/>
      <c r="U84" s="79"/>
      <c r="V84" s="83"/>
      <c r="W84" s="87"/>
      <c r="X84" s="95"/>
      <c r="Y84" s="89"/>
      <c r="Z84" s="96"/>
      <c r="AA84" s="92"/>
      <c r="AB84" s="76"/>
      <c r="AC84" s="70"/>
    </row>
    <row r="85" spans="1:29" s="17" customFormat="1" ht="18" customHeight="1">
      <c r="A85" s="70">
        <f t="shared" si="3"/>
        <v>67</v>
      </c>
      <c r="B85" s="71"/>
      <c r="C85" s="72"/>
      <c r="D85" s="70"/>
      <c r="E85" s="70"/>
      <c r="F85" s="70"/>
      <c r="G85" s="70"/>
      <c r="H85" s="70"/>
      <c r="I85" s="73"/>
      <c r="J85" s="73"/>
      <c r="K85" s="73"/>
      <c r="L85" s="73"/>
      <c r="M85" s="74"/>
      <c r="N85" s="73"/>
      <c r="O85" s="74"/>
      <c r="P85" s="73"/>
      <c r="Q85" s="74"/>
      <c r="R85" s="75">
        <f t="shared" si="2"/>
        <v>0</v>
      </c>
      <c r="S85" s="72"/>
      <c r="T85" s="82"/>
      <c r="U85" s="78"/>
      <c r="V85" s="82"/>
      <c r="W85" s="86"/>
      <c r="X85" s="94"/>
      <c r="Y85" s="88"/>
      <c r="Z85" s="99"/>
      <c r="AA85" s="91"/>
      <c r="AB85" s="72"/>
      <c r="AC85" s="70"/>
    </row>
    <row r="86" spans="1:29" s="17" customFormat="1" ht="18" customHeight="1">
      <c r="A86" s="70">
        <f t="shared" si="3"/>
        <v>68</v>
      </c>
      <c r="B86" s="71"/>
      <c r="C86" s="72"/>
      <c r="D86" s="70"/>
      <c r="E86" s="70"/>
      <c r="F86" s="70"/>
      <c r="G86" s="70"/>
      <c r="H86" s="70"/>
      <c r="I86" s="73"/>
      <c r="J86" s="73"/>
      <c r="K86" s="73"/>
      <c r="L86" s="73"/>
      <c r="M86" s="74"/>
      <c r="N86" s="73"/>
      <c r="O86" s="74"/>
      <c r="P86" s="73"/>
      <c r="Q86" s="74"/>
      <c r="R86" s="75">
        <f t="shared" si="2"/>
        <v>0</v>
      </c>
      <c r="S86" s="72"/>
      <c r="T86" s="83"/>
      <c r="U86" s="79"/>
      <c r="V86" s="83"/>
      <c r="W86" s="87"/>
      <c r="X86" s="96"/>
      <c r="Y86" s="90"/>
      <c r="Z86" s="96"/>
      <c r="AA86" s="92"/>
      <c r="AB86" s="76"/>
      <c r="AC86" s="70"/>
    </row>
    <row r="87" spans="1:29" s="17" customFormat="1" ht="18" customHeight="1">
      <c r="A87" s="70">
        <f t="shared" si="3"/>
        <v>69</v>
      </c>
      <c r="B87" s="71"/>
      <c r="C87" s="72"/>
      <c r="D87" s="70"/>
      <c r="E87" s="70"/>
      <c r="F87" s="70"/>
      <c r="G87" s="70"/>
      <c r="H87" s="70"/>
      <c r="I87" s="73"/>
      <c r="J87" s="73"/>
      <c r="K87" s="73"/>
      <c r="L87" s="73"/>
      <c r="M87" s="74"/>
      <c r="N87" s="73"/>
      <c r="O87" s="74"/>
      <c r="P87" s="73"/>
      <c r="Q87" s="74"/>
      <c r="R87" s="75">
        <f t="shared" si="2"/>
        <v>0</v>
      </c>
      <c r="S87" s="72"/>
      <c r="T87" s="82"/>
      <c r="U87" s="78"/>
      <c r="V87" s="82"/>
      <c r="W87" s="86"/>
      <c r="X87" s="94"/>
      <c r="Y87" s="88"/>
      <c r="Z87" s="99"/>
      <c r="AA87" s="91"/>
      <c r="AB87" s="72"/>
      <c r="AC87" s="70"/>
    </row>
    <row r="88" spans="1:29" s="17" customFormat="1" ht="18" customHeight="1">
      <c r="A88" s="70">
        <f t="shared" si="3"/>
        <v>70</v>
      </c>
      <c r="B88" s="71"/>
      <c r="C88" s="72"/>
      <c r="D88" s="70"/>
      <c r="E88" s="70"/>
      <c r="F88" s="70"/>
      <c r="G88" s="70"/>
      <c r="H88" s="70"/>
      <c r="I88" s="73"/>
      <c r="J88" s="73"/>
      <c r="K88" s="73"/>
      <c r="L88" s="73"/>
      <c r="M88" s="74"/>
      <c r="N88" s="73"/>
      <c r="O88" s="74"/>
      <c r="P88" s="73"/>
      <c r="Q88" s="74"/>
      <c r="R88" s="75">
        <f t="shared" si="2"/>
        <v>0</v>
      </c>
      <c r="S88" s="72"/>
      <c r="T88" s="83"/>
      <c r="U88" s="79"/>
      <c r="V88" s="83"/>
      <c r="W88" s="87"/>
      <c r="X88" s="95"/>
      <c r="Y88" s="89"/>
      <c r="Z88" s="96"/>
      <c r="AA88" s="92"/>
      <c r="AB88" s="76"/>
      <c r="AC88" s="70"/>
    </row>
    <row r="89" spans="1:29" s="17" customFormat="1" ht="18" customHeight="1">
      <c r="A89" s="70">
        <f t="shared" si="3"/>
        <v>71</v>
      </c>
      <c r="B89" s="71"/>
      <c r="C89" s="72"/>
      <c r="D89" s="70"/>
      <c r="E89" s="70"/>
      <c r="F89" s="70"/>
      <c r="G89" s="70"/>
      <c r="H89" s="70"/>
      <c r="I89" s="73"/>
      <c r="J89" s="73"/>
      <c r="K89" s="73"/>
      <c r="L89" s="73"/>
      <c r="M89" s="74"/>
      <c r="N89" s="73"/>
      <c r="O89" s="74"/>
      <c r="P89" s="73"/>
      <c r="Q89" s="74"/>
      <c r="R89" s="75">
        <f t="shared" si="2"/>
        <v>0</v>
      </c>
      <c r="S89" s="72"/>
      <c r="T89" s="82"/>
      <c r="U89" s="78"/>
      <c r="V89" s="82"/>
      <c r="W89" s="86"/>
      <c r="X89" s="94"/>
      <c r="Y89" s="88"/>
      <c r="Z89" s="99"/>
      <c r="AA89" s="91"/>
      <c r="AB89" s="72"/>
      <c r="AC89" s="70"/>
    </row>
    <row r="90" spans="1:29" s="17" customFormat="1" ht="18" customHeight="1">
      <c r="A90" s="70">
        <f t="shared" si="3"/>
        <v>72</v>
      </c>
      <c r="B90" s="71"/>
      <c r="C90" s="72"/>
      <c r="D90" s="70"/>
      <c r="E90" s="70"/>
      <c r="F90" s="70"/>
      <c r="G90" s="70"/>
      <c r="H90" s="70"/>
      <c r="I90" s="73"/>
      <c r="J90" s="73"/>
      <c r="K90" s="73"/>
      <c r="L90" s="73"/>
      <c r="M90" s="74"/>
      <c r="N90" s="73"/>
      <c r="O90" s="74"/>
      <c r="P90" s="73"/>
      <c r="Q90" s="74"/>
      <c r="R90" s="75">
        <f t="shared" si="2"/>
        <v>0</v>
      </c>
      <c r="S90" s="72"/>
      <c r="T90" s="83"/>
      <c r="U90" s="79"/>
      <c r="V90" s="83"/>
      <c r="W90" s="87"/>
      <c r="X90" s="96"/>
      <c r="Y90" s="90"/>
      <c r="Z90" s="96"/>
      <c r="AA90" s="92"/>
      <c r="AB90" s="76"/>
      <c r="AC90" s="70"/>
    </row>
    <row r="91" spans="1:29" s="17" customFormat="1" ht="18" customHeight="1">
      <c r="A91" s="70">
        <f t="shared" si="3"/>
        <v>73</v>
      </c>
      <c r="B91" s="71"/>
      <c r="C91" s="72"/>
      <c r="D91" s="70"/>
      <c r="E91" s="70"/>
      <c r="F91" s="70"/>
      <c r="G91" s="70"/>
      <c r="H91" s="70"/>
      <c r="I91" s="73"/>
      <c r="J91" s="73"/>
      <c r="K91" s="73"/>
      <c r="L91" s="73"/>
      <c r="M91" s="74"/>
      <c r="N91" s="73"/>
      <c r="O91" s="74"/>
      <c r="P91" s="73"/>
      <c r="Q91" s="74"/>
      <c r="R91" s="75">
        <f t="shared" si="2"/>
        <v>0</v>
      </c>
      <c r="S91" s="72"/>
      <c r="T91" s="82"/>
      <c r="U91" s="78"/>
      <c r="V91" s="82"/>
      <c r="W91" s="86"/>
      <c r="X91" s="94"/>
      <c r="Y91" s="88"/>
      <c r="Z91" s="99"/>
      <c r="AA91" s="91"/>
      <c r="AB91" s="72"/>
      <c r="AC91" s="70"/>
    </row>
    <row r="92" spans="1:29" s="17" customFormat="1" ht="18" customHeight="1">
      <c r="A92" s="70">
        <f t="shared" si="3"/>
        <v>74</v>
      </c>
      <c r="B92" s="71"/>
      <c r="C92" s="72"/>
      <c r="D92" s="70"/>
      <c r="E92" s="70"/>
      <c r="F92" s="70"/>
      <c r="G92" s="70"/>
      <c r="H92" s="70"/>
      <c r="I92" s="73"/>
      <c r="J92" s="73"/>
      <c r="K92" s="73"/>
      <c r="L92" s="73"/>
      <c r="M92" s="74"/>
      <c r="N92" s="73"/>
      <c r="O92" s="74"/>
      <c r="P92" s="73"/>
      <c r="Q92" s="74"/>
      <c r="R92" s="75">
        <f t="shared" si="2"/>
        <v>0</v>
      </c>
      <c r="S92" s="72"/>
      <c r="T92" s="83"/>
      <c r="U92" s="79"/>
      <c r="V92" s="83"/>
      <c r="W92" s="87"/>
      <c r="X92" s="95"/>
      <c r="Y92" s="89"/>
      <c r="Z92" s="96"/>
      <c r="AA92" s="92"/>
      <c r="AB92" s="76"/>
      <c r="AC92" s="70"/>
    </row>
    <row r="93" spans="1:29" s="17" customFormat="1" ht="18" customHeight="1">
      <c r="A93" s="70">
        <f t="shared" si="3"/>
        <v>75</v>
      </c>
      <c r="B93" s="71"/>
      <c r="C93" s="72"/>
      <c r="D93" s="70"/>
      <c r="E93" s="70"/>
      <c r="F93" s="70"/>
      <c r="G93" s="70"/>
      <c r="H93" s="70"/>
      <c r="I93" s="73"/>
      <c r="J93" s="73"/>
      <c r="K93" s="73"/>
      <c r="L93" s="73"/>
      <c r="M93" s="74"/>
      <c r="N93" s="73"/>
      <c r="O93" s="74"/>
      <c r="P93" s="73"/>
      <c r="Q93" s="74"/>
      <c r="R93" s="75">
        <f t="shared" si="2"/>
        <v>0</v>
      </c>
      <c r="S93" s="72"/>
      <c r="T93" s="82"/>
      <c r="U93" s="78"/>
      <c r="V93" s="82"/>
      <c r="W93" s="86"/>
      <c r="X93" s="94"/>
      <c r="Y93" s="88"/>
      <c r="Z93" s="99"/>
      <c r="AA93" s="91"/>
      <c r="AB93" s="72"/>
      <c r="AC93" s="70"/>
    </row>
    <row r="94" spans="1:29" s="17" customFormat="1" ht="18" customHeight="1">
      <c r="A94" s="70">
        <f t="shared" si="3"/>
        <v>76</v>
      </c>
      <c r="B94" s="71"/>
      <c r="C94" s="72"/>
      <c r="D94" s="70"/>
      <c r="E94" s="70"/>
      <c r="F94" s="70"/>
      <c r="G94" s="70"/>
      <c r="H94" s="70"/>
      <c r="I94" s="73"/>
      <c r="J94" s="73"/>
      <c r="K94" s="73"/>
      <c r="L94" s="73"/>
      <c r="M94" s="74"/>
      <c r="N94" s="73"/>
      <c r="O94" s="74"/>
      <c r="P94" s="73"/>
      <c r="Q94" s="74"/>
      <c r="R94" s="75">
        <f t="shared" si="2"/>
        <v>0</v>
      </c>
      <c r="S94" s="72"/>
      <c r="T94" s="83"/>
      <c r="U94" s="79"/>
      <c r="V94" s="83"/>
      <c r="W94" s="87"/>
      <c r="X94" s="96"/>
      <c r="Y94" s="90"/>
      <c r="Z94" s="96"/>
      <c r="AA94" s="92"/>
      <c r="AB94" s="76"/>
      <c r="AC94" s="70"/>
    </row>
    <row r="95" spans="1:29" s="17" customFormat="1" ht="18" customHeight="1">
      <c r="A95" s="70">
        <f t="shared" si="3"/>
        <v>77</v>
      </c>
      <c r="B95" s="71"/>
      <c r="C95" s="72"/>
      <c r="D95" s="70"/>
      <c r="E95" s="70"/>
      <c r="F95" s="70"/>
      <c r="G95" s="70"/>
      <c r="H95" s="70"/>
      <c r="I95" s="73"/>
      <c r="J95" s="73"/>
      <c r="K95" s="73"/>
      <c r="L95" s="73"/>
      <c r="M95" s="74"/>
      <c r="N95" s="73"/>
      <c r="O95" s="74"/>
      <c r="P95" s="73"/>
      <c r="Q95" s="74"/>
      <c r="R95" s="75">
        <f t="shared" si="2"/>
        <v>0</v>
      </c>
      <c r="S95" s="72"/>
      <c r="T95" s="82"/>
      <c r="U95" s="78"/>
      <c r="V95" s="82"/>
      <c r="W95" s="86"/>
      <c r="X95" s="94"/>
      <c r="Y95" s="88"/>
      <c r="Z95" s="99"/>
      <c r="AA95" s="91"/>
      <c r="AB95" s="72"/>
      <c r="AC95" s="70"/>
    </row>
    <row r="96" spans="1:29" s="17" customFormat="1" ht="18" customHeight="1">
      <c r="A96" s="70">
        <f t="shared" si="3"/>
        <v>78</v>
      </c>
      <c r="B96" s="71"/>
      <c r="C96" s="72"/>
      <c r="D96" s="70"/>
      <c r="E96" s="70"/>
      <c r="F96" s="70"/>
      <c r="G96" s="70"/>
      <c r="H96" s="70"/>
      <c r="I96" s="73"/>
      <c r="J96" s="73"/>
      <c r="K96" s="73"/>
      <c r="L96" s="73"/>
      <c r="M96" s="74"/>
      <c r="N96" s="73"/>
      <c r="O96" s="74"/>
      <c r="P96" s="73"/>
      <c r="Q96" s="74"/>
      <c r="R96" s="75">
        <f t="shared" si="2"/>
        <v>0</v>
      </c>
      <c r="S96" s="72"/>
      <c r="T96" s="83"/>
      <c r="U96" s="79"/>
      <c r="V96" s="83"/>
      <c r="W96" s="87"/>
      <c r="X96" s="95"/>
      <c r="Y96" s="89"/>
      <c r="Z96" s="96"/>
      <c r="AA96" s="92"/>
      <c r="AB96" s="76"/>
      <c r="AC96" s="70"/>
    </row>
    <row r="97" spans="1:29" s="17" customFormat="1" ht="18" customHeight="1">
      <c r="A97" s="70">
        <f t="shared" si="3"/>
        <v>79</v>
      </c>
      <c r="B97" s="71"/>
      <c r="C97" s="72"/>
      <c r="D97" s="70"/>
      <c r="E97" s="70"/>
      <c r="F97" s="70"/>
      <c r="G97" s="70"/>
      <c r="H97" s="70"/>
      <c r="I97" s="73"/>
      <c r="J97" s="73"/>
      <c r="K97" s="73"/>
      <c r="L97" s="73"/>
      <c r="M97" s="74"/>
      <c r="N97" s="73"/>
      <c r="O97" s="74"/>
      <c r="P97" s="73"/>
      <c r="Q97" s="74"/>
      <c r="R97" s="75">
        <f t="shared" si="2"/>
        <v>0</v>
      </c>
      <c r="S97" s="72"/>
      <c r="T97" s="82"/>
      <c r="U97" s="78"/>
      <c r="V97" s="82"/>
      <c r="W97" s="86"/>
      <c r="X97" s="94"/>
      <c r="Y97" s="88"/>
      <c r="Z97" s="99"/>
      <c r="AA97" s="91"/>
      <c r="AB97" s="72"/>
      <c r="AC97" s="70"/>
    </row>
    <row r="98" spans="1:29" s="17" customFormat="1" ht="18" customHeight="1">
      <c r="A98" s="70">
        <f t="shared" si="3"/>
        <v>80</v>
      </c>
      <c r="B98" s="71"/>
      <c r="C98" s="72"/>
      <c r="D98" s="70"/>
      <c r="E98" s="70"/>
      <c r="F98" s="70"/>
      <c r="G98" s="70"/>
      <c r="H98" s="70"/>
      <c r="I98" s="73"/>
      <c r="J98" s="73"/>
      <c r="K98" s="73"/>
      <c r="L98" s="73"/>
      <c r="M98" s="74"/>
      <c r="N98" s="73"/>
      <c r="O98" s="74"/>
      <c r="P98" s="73"/>
      <c r="Q98" s="74"/>
      <c r="R98" s="75">
        <f t="shared" si="2"/>
        <v>0</v>
      </c>
      <c r="S98" s="72"/>
      <c r="T98" s="83"/>
      <c r="U98" s="79"/>
      <c r="V98" s="83"/>
      <c r="W98" s="87"/>
      <c r="X98" s="96"/>
      <c r="Y98" s="90"/>
      <c r="Z98" s="96"/>
      <c r="AA98" s="92"/>
      <c r="AB98" s="76"/>
      <c r="AC98" s="70"/>
    </row>
    <row r="99" spans="1:29" s="17" customFormat="1" ht="18" customHeight="1">
      <c r="A99" s="70">
        <f t="shared" si="3"/>
        <v>81</v>
      </c>
      <c r="B99" s="71"/>
      <c r="C99" s="72"/>
      <c r="D99" s="70"/>
      <c r="E99" s="70"/>
      <c r="F99" s="70"/>
      <c r="G99" s="70"/>
      <c r="H99" s="70"/>
      <c r="I99" s="73"/>
      <c r="J99" s="73"/>
      <c r="K99" s="73"/>
      <c r="L99" s="73"/>
      <c r="M99" s="74"/>
      <c r="N99" s="73"/>
      <c r="O99" s="74"/>
      <c r="P99" s="73"/>
      <c r="Q99" s="74"/>
      <c r="R99" s="75">
        <f t="shared" si="2"/>
        <v>0</v>
      </c>
      <c r="S99" s="72"/>
      <c r="T99" s="82"/>
      <c r="U99" s="78"/>
      <c r="V99" s="82"/>
      <c r="W99" s="86"/>
      <c r="X99" s="94"/>
      <c r="Y99" s="88"/>
      <c r="Z99" s="99"/>
      <c r="AA99" s="91"/>
      <c r="AB99" s="72"/>
      <c r="AC99" s="70"/>
    </row>
    <row r="100" spans="1:29" s="17" customFormat="1" ht="18" customHeight="1">
      <c r="A100" s="70">
        <f t="shared" si="3"/>
        <v>82</v>
      </c>
      <c r="B100" s="71"/>
      <c r="C100" s="72"/>
      <c r="D100" s="70"/>
      <c r="E100" s="70"/>
      <c r="F100" s="70"/>
      <c r="G100" s="70"/>
      <c r="H100" s="70"/>
      <c r="I100" s="73"/>
      <c r="J100" s="73"/>
      <c r="K100" s="73"/>
      <c r="L100" s="73"/>
      <c r="M100" s="74"/>
      <c r="N100" s="73"/>
      <c r="O100" s="74"/>
      <c r="P100" s="73"/>
      <c r="Q100" s="74"/>
      <c r="R100" s="75">
        <f t="shared" si="2"/>
        <v>0</v>
      </c>
      <c r="S100" s="72"/>
      <c r="T100" s="83"/>
      <c r="U100" s="79"/>
      <c r="V100" s="83"/>
      <c r="W100" s="87"/>
      <c r="X100" s="95"/>
      <c r="Y100" s="89"/>
      <c r="Z100" s="96"/>
      <c r="AA100" s="92"/>
      <c r="AB100" s="76"/>
      <c r="AC100" s="70"/>
    </row>
    <row r="101" spans="1:29" s="17" customFormat="1" ht="18" customHeight="1">
      <c r="A101" s="70">
        <f t="shared" si="3"/>
        <v>83</v>
      </c>
      <c r="B101" s="71"/>
      <c r="C101" s="72"/>
      <c r="D101" s="70"/>
      <c r="E101" s="70"/>
      <c r="F101" s="70"/>
      <c r="G101" s="70"/>
      <c r="H101" s="70"/>
      <c r="I101" s="73"/>
      <c r="J101" s="73"/>
      <c r="K101" s="73"/>
      <c r="L101" s="73"/>
      <c r="M101" s="74"/>
      <c r="N101" s="73"/>
      <c r="O101" s="74"/>
      <c r="P101" s="73"/>
      <c r="Q101" s="74"/>
      <c r="R101" s="75">
        <f t="shared" si="2"/>
        <v>0</v>
      </c>
      <c r="S101" s="72"/>
      <c r="T101" s="82"/>
      <c r="U101" s="78"/>
      <c r="V101" s="82"/>
      <c r="W101" s="86"/>
      <c r="X101" s="94"/>
      <c r="Y101" s="88"/>
      <c r="Z101" s="99"/>
      <c r="AA101" s="91"/>
      <c r="AB101" s="72"/>
      <c r="AC101" s="70"/>
    </row>
    <row r="102" spans="1:29" s="17" customFormat="1" ht="18" customHeight="1">
      <c r="A102" s="70">
        <f t="shared" si="3"/>
        <v>84</v>
      </c>
      <c r="B102" s="71"/>
      <c r="C102" s="72"/>
      <c r="D102" s="70"/>
      <c r="E102" s="70"/>
      <c r="F102" s="70"/>
      <c r="G102" s="70"/>
      <c r="H102" s="70"/>
      <c r="I102" s="73"/>
      <c r="J102" s="73"/>
      <c r="K102" s="73"/>
      <c r="L102" s="73"/>
      <c r="M102" s="74"/>
      <c r="N102" s="73"/>
      <c r="O102" s="74"/>
      <c r="P102" s="73"/>
      <c r="Q102" s="74"/>
      <c r="R102" s="75">
        <f t="shared" si="2"/>
        <v>0</v>
      </c>
      <c r="S102" s="72"/>
      <c r="T102" s="83"/>
      <c r="U102" s="79"/>
      <c r="V102" s="83"/>
      <c r="W102" s="87"/>
      <c r="X102" s="96"/>
      <c r="Y102" s="90"/>
      <c r="Z102" s="96"/>
      <c r="AA102" s="92"/>
      <c r="AB102" s="76"/>
      <c r="AC102" s="70"/>
    </row>
    <row r="103" spans="1:29" s="17" customFormat="1" ht="18" customHeight="1">
      <c r="A103" s="70">
        <f t="shared" si="3"/>
        <v>85</v>
      </c>
      <c r="B103" s="71"/>
      <c r="C103" s="72"/>
      <c r="D103" s="70"/>
      <c r="E103" s="70"/>
      <c r="F103" s="70"/>
      <c r="G103" s="70"/>
      <c r="H103" s="70"/>
      <c r="I103" s="73"/>
      <c r="J103" s="73"/>
      <c r="K103" s="73"/>
      <c r="L103" s="73"/>
      <c r="M103" s="74"/>
      <c r="N103" s="73"/>
      <c r="O103" s="74"/>
      <c r="P103" s="73"/>
      <c r="Q103" s="74"/>
      <c r="R103" s="75">
        <f t="shared" si="2"/>
        <v>0</v>
      </c>
      <c r="S103" s="72"/>
      <c r="T103" s="82"/>
      <c r="U103" s="78"/>
      <c r="V103" s="82"/>
      <c r="W103" s="86"/>
      <c r="X103" s="94"/>
      <c r="Y103" s="88"/>
      <c r="Z103" s="99"/>
      <c r="AA103" s="91"/>
      <c r="AB103" s="72"/>
      <c r="AC103" s="70"/>
    </row>
    <row r="104" spans="1:29" s="17" customFormat="1" ht="18" customHeight="1">
      <c r="A104" s="70">
        <f t="shared" si="3"/>
        <v>86</v>
      </c>
      <c r="B104" s="71"/>
      <c r="C104" s="72"/>
      <c r="D104" s="70"/>
      <c r="E104" s="70"/>
      <c r="F104" s="70"/>
      <c r="G104" s="70"/>
      <c r="H104" s="70"/>
      <c r="I104" s="73"/>
      <c r="J104" s="73"/>
      <c r="K104" s="73"/>
      <c r="L104" s="73"/>
      <c r="M104" s="74"/>
      <c r="N104" s="73"/>
      <c r="O104" s="74"/>
      <c r="P104" s="73"/>
      <c r="Q104" s="74"/>
      <c r="R104" s="75">
        <f t="shared" si="2"/>
        <v>0</v>
      </c>
      <c r="S104" s="72"/>
      <c r="T104" s="83"/>
      <c r="U104" s="79"/>
      <c r="V104" s="83"/>
      <c r="W104" s="87"/>
      <c r="X104" s="95"/>
      <c r="Y104" s="89"/>
      <c r="Z104" s="96"/>
      <c r="AA104" s="92"/>
      <c r="AB104" s="76"/>
      <c r="AC104" s="70"/>
    </row>
    <row r="105" spans="1:29" s="17" customFormat="1" ht="18" customHeight="1">
      <c r="A105" s="70">
        <f t="shared" si="3"/>
        <v>87</v>
      </c>
      <c r="B105" s="71"/>
      <c r="C105" s="72"/>
      <c r="D105" s="70"/>
      <c r="E105" s="70"/>
      <c r="F105" s="70"/>
      <c r="G105" s="70"/>
      <c r="H105" s="70"/>
      <c r="I105" s="73"/>
      <c r="J105" s="73"/>
      <c r="K105" s="73"/>
      <c r="L105" s="73"/>
      <c r="M105" s="74"/>
      <c r="N105" s="73"/>
      <c r="O105" s="74"/>
      <c r="P105" s="73"/>
      <c r="Q105" s="74"/>
      <c r="R105" s="75">
        <f t="shared" si="2"/>
        <v>0</v>
      </c>
      <c r="S105" s="72"/>
      <c r="T105" s="82"/>
      <c r="U105" s="78"/>
      <c r="V105" s="82"/>
      <c r="W105" s="86"/>
      <c r="X105" s="94"/>
      <c r="Y105" s="88"/>
      <c r="Z105" s="99"/>
      <c r="AA105" s="91"/>
      <c r="AB105" s="72"/>
      <c r="AC105" s="70"/>
    </row>
    <row r="106" spans="1:29" s="17" customFormat="1" ht="18" customHeight="1">
      <c r="A106" s="70">
        <f t="shared" si="3"/>
        <v>88</v>
      </c>
      <c r="B106" s="71"/>
      <c r="C106" s="72"/>
      <c r="D106" s="70"/>
      <c r="E106" s="70"/>
      <c r="F106" s="70"/>
      <c r="G106" s="70"/>
      <c r="H106" s="70"/>
      <c r="I106" s="73"/>
      <c r="J106" s="73"/>
      <c r="K106" s="73"/>
      <c r="L106" s="73"/>
      <c r="M106" s="74"/>
      <c r="N106" s="73"/>
      <c r="O106" s="74"/>
      <c r="P106" s="73"/>
      <c r="Q106" s="74"/>
      <c r="R106" s="75">
        <f t="shared" si="2"/>
        <v>0</v>
      </c>
      <c r="S106" s="72"/>
      <c r="T106" s="83"/>
      <c r="U106" s="79"/>
      <c r="V106" s="83"/>
      <c r="W106" s="87"/>
      <c r="X106" s="96"/>
      <c r="Y106" s="90"/>
      <c r="Z106" s="96"/>
      <c r="AA106" s="92"/>
      <c r="AB106" s="76"/>
      <c r="AC106" s="70"/>
    </row>
    <row r="107" spans="1:29" s="17" customFormat="1" ht="18" customHeight="1">
      <c r="A107" s="70">
        <f t="shared" si="3"/>
        <v>89</v>
      </c>
      <c r="B107" s="71"/>
      <c r="C107" s="72"/>
      <c r="D107" s="70"/>
      <c r="E107" s="70"/>
      <c r="F107" s="70"/>
      <c r="G107" s="70"/>
      <c r="H107" s="70"/>
      <c r="I107" s="73"/>
      <c r="J107" s="73"/>
      <c r="K107" s="73"/>
      <c r="L107" s="73"/>
      <c r="M107" s="74"/>
      <c r="N107" s="73"/>
      <c r="O107" s="74"/>
      <c r="P107" s="73"/>
      <c r="Q107" s="74"/>
      <c r="R107" s="75">
        <f t="shared" si="2"/>
        <v>0</v>
      </c>
      <c r="S107" s="72"/>
      <c r="T107" s="82"/>
      <c r="U107" s="78"/>
      <c r="V107" s="82"/>
      <c r="W107" s="86"/>
      <c r="X107" s="94"/>
      <c r="Y107" s="88"/>
      <c r="Z107" s="99"/>
      <c r="AA107" s="91"/>
      <c r="AB107" s="72"/>
      <c r="AC107" s="70"/>
    </row>
    <row r="108" spans="1:29" s="17" customFormat="1" ht="18" customHeight="1">
      <c r="A108" s="70">
        <f t="shared" si="3"/>
        <v>90</v>
      </c>
      <c r="B108" s="71"/>
      <c r="C108" s="72"/>
      <c r="D108" s="70"/>
      <c r="E108" s="70"/>
      <c r="F108" s="70"/>
      <c r="G108" s="70"/>
      <c r="H108" s="70"/>
      <c r="I108" s="73"/>
      <c r="J108" s="73"/>
      <c r="K108" s="73"/>
      <c r="L108" s="73"/>
      <c r="M108" s="74"/>
      <c r="N108" s="73"/>
      <c r="O108" s="74"/>
      <c r="P108" s="73"/>
      <c r="Q108" s="74"/>
      <c r="R108" s="75">
        <f t="shared" si="2"/>
        <v>0</v>
      </c>
      <c r="S108" s="72"/>
      <c r="T108" s="83"/>
      <c r="U108" s="79"/>
      <c r="V108" s="83"/>
      <c r="W108" s="87"/>
      <c r="X108" s="95"/>
      <c r="Y108" s="89"/>
      <c r="Z108" s="96"/>
      <c r="AA108" s="92"/>
      <c r="AB108" s="76"/>
      <c r="AC108" s="70"/>
    </row>
    <row r="109" spans="1:29" s="17" customFormat="1" ht="18" customHeight="1">
      <c r="A109" s="70">
        <f t="shared" si="3"/>
        <v>91</v>
      </c>
      <c r="B109" s="71"/>
      <c r="C109" s="72"/>
      <c r="D109" s="70"/>
      <c r="E109" s="70"/>
      <c r="F109" s="70"/>
      <c r="G109" s="70"/>
      <c r="H109" s="70"/>
      <c r="I109" s="73"/>
      <c r="J109" s="73"/>
      <c r="K109" s="73"/>
      <c r="L109" s="73"/>
      <c r="M109" s="74"/>
      <c r="N109" s="73"/>
      <c r="O109" s="74"/>
      <c r="P109" s="73"/>
      <c r="Q109" s="74"/>
      <c r="R109" s="75">
        <f t="shared" si="2"/>
        <v>0</v>
      </c>
      <c r="S109" s="72"/>
      <c r="T109" s="82"/>
      <c r="U109" s="78"/>
      <c r="V109" s="82"/>
      <c r="W109" s="86"/>
      <c r="X109" s="94"/>
      <c r="Y109" s="88"/>
      <c r="Z109" s="99"/>
      <c r="AA109" s="91"/>
      <c r="AB109" s="72"/>
      <c r="AC109" s="70"/>
    </row>
    <row r="110" spans="1:29" s="17" customFormat="1" ht="18" customHeight="1">
      <c r="A110" s="70">
        <f t="shared" si="3"/>
        <v>92</v>
      </c>
      <c r="B110" s="71"/>
      <c r="C110" s="72"/>
      <c r="D110" s="70"/>
      <c r="E110" s="70"/>
      <c r="F110" s="70"/>
      <c r="G110" s="70"/>
      <c r="H110" s="70"/>
      <c r="I110" s="73"/>
      <c r="J110" s="73"/>
      <c r="K110" s="73"/>
      <c r="L110" s="73"/>
      <c r="M110" s="74"/>
      <c r="N110" s="73"/>
      <c r="O110" s="74"/>
      <c r="P110" s="73"/>
      <c r="Q110" s="74"/>
      <c r="R110" s="75">
        <f t="shared" si="2"/>
        <v>0</v>
      </c>
      <c r="S110" s="72"/>
      <c r="T110" s="83"/>
      <c r="U110" s="79"/>
      <c r="V110" s="83"/>
      <c r="W110" s="87"/>
      <c r="X110" s="96"/>
      <c r="Y110" s="90"/>
      <c r="Z110" s="96"/>
      <c r="AA110" s="92"/>
      <c r="AB110" s="76"/>
      <c r="AC110" s="70"/>
    </row>
    <row r="111" spans="1:29" s="17" customFormat="1" ht="18" customHeight="1">
      <c r="A111" s="70">
        <f t="shared" si="3"/>
        <v>93</v>
      </c>
      <c r="B111" s="71"/>
      <c r="C111" s="72"/>
      <c r="D111" s="70"/>
      <c r="E111" s="70"/>
      <c r="F111" s="70"/>
      <c r="G111" s="70"/>
      <c r="H111" s="70"/>
      <c r="I111" s="73"/>
      <c r="J111" s="73"/>
      <c r="K111" s="73"/>
      <c r="L111" s="73"/>
      <c r="M111" s="74"/>
      <c r="N111" s="73"/>
      <c r="O111" s="74"/>
      <c r="P111" s="73"/>
      <c r="Q111" s="74"/>
      <c r="R111" s="75">
        <f t="shared" si="2"/>
        <v>0</v>
      </c>
      <c r="S111" s="72"/>
      <c r="T111" s="82"/>
      <c r="U111" s="78"/>
      <c r="V111" s="82"/>
      <c r="W111" s="86"/>
      <c r="X111" s="94"/>
      <c r="Y111" s="88"/>
      <c r="Z111" s="99"/>
      <c r="AA111" s="91"/>
      <c r="AB111" s="72"/>
      <c r="AC111" s="70"/>
    </row>
    <row r="112" spans="1:29" s="17" customFormat="1" ht="18" customHeight="1">
      <c r="A112" s="70">
        <f t="shared" si="3"/>
        <v>94</v>
      </c>
      <c r="B112" s="71"/>
      <c r="C112" s="72"/>
      <c r="D112" s="70"/>
      <c r="E112" s="70"/>
      <c r="F112" s="70"/>
      <c r="G112" s="70"/>
      <c r="H112" s="70"/>
      <c r="I112" s="73"/>
      <c r="J112" s="73"/>
      <c r="K112" s="73"/>
      <c r="L112" s="73"/>
      <c r="M112" s="74"/>
      <c r="N112" s="73"/>
      <c r="O112" s="74"/>
      <c r="P112" s="73"/>
      <c r="Q112" s="74"/>
      <c r="R112" s="75">
        <f t="shared" si="2"/>
        <v>0</v>
      </c>
      <c r="S112" s="72"/>
      <c r="T112" s="83"/>
      <c r="U112" s="79"/>
      <c r="V112" s="83"/>
      <c r="W112" s="87"/>
      <c r="X112" s="95"/>
      <c r="Y112" s="89"/>
      <c r="Z112" s="96"/>
      <c r="AA112" s="92"/>
      <c r="AB112" s="76"/>
      <c r="AC112" s="70"/>
    </row>
    <row r="113" spans="1:29" s="17" customFormat="1" ht="18" customHeight="1">
      <c r="A113" s="70">
        <f t="shared" si="3"/>
        <v>95</v>
      </c>
      <c r="B113" s="71"/>
      <c r="C113" s="72"/>
      <c r="D113" s="70"/>
      <c r="E113" s="70"/>
      <c r="F113" s="70"/>
      <c r="G113" s="70"/>
      <c r="H113" s="70"/>
      <c r="I113" s="73"/>
      <c r="J113" s="73"/>
      <c r="K113" s="73"/>
      <c r="L113" s="73"/>
      <c r="M113" s="74"/>
      <c r="N113" s="73"/>
      <c r="O113" s="74"/>
      <c r="P113" s="73"/>
      <c r="Q113" s="74"/>
      <c r="R113" s="75">
        <f t="shared" si="2"/>
        <v>0</v>
      </c>
      <c r="S113" s="72"/>
      <c r="T113" s="82"/>
      <c r="U113" s="78"/>
      <c r="V113" s="82"/>
      <c r="W113" s="86"/>
      <c r="X113" s="94"/>
      <c r="Y113" s="88"/>
      <c r="Z113" s="99"/>
      <c r="AA113" s="91"/>
      <c r="AB113" s="72"/>
      <c r="AC113" s="70"/>
    </row>
    <row r="114" spans="1:29" s="17" customFormat="1" ht="18" customHeight="1">
      <c r="A114" s="70">
        <f t="shared" si="3"/>
        <v>96</v>
      </c>
      <c r="B114" s="71"/>
      <c r="C114" s="72"/>
      <c r="D114" s="70"/>
      <c r="E114" s="70"/>
      <c r="F114" s="70"/>
      <c r="G114" s="70"/>
      <c r="H114" s="70"/>
      <c r="I114" s="73"/>
      <c r="J114" s="73"/>
      <c r="K114" s="73"/>
      <c r="L114" s="73"/>
      <c r="M114" s="74"/>
      <c r="N114" s="73"/>
      <c r="O114" s="74"/>
      <c r="P114" s="73"/>
      <c r="Q114" s="74"/>
      <c r="R114" s="75">
        <f t="shared" si="2"/>
        <v>0</v>
      </c>
      <c r="S114" s="72"/>
      <c r="T114" s="83"/>
      <c r="U114" s="79"/>
      <c r="V114" s="83"/>
      <c r="W114" s="87"/>
      <c r="X114" s="96"/>
      <c r="Y114" s="90"/>
      <c r="Z114" s="96"/>
      <c r="AA114" s="92"/>
      <c r="AB114" s="76"/>
      <c r="AC114" s="70"/>
    </row>
    <row r="115" spans="1:29" s="17" customFormat="1" ht="18" customHeight="1">
      <c r="A115" s="70">
        <f t="shared" si="3"/>
        <v>97</v>
      </c>
      <c r="B115" s="71"/>
      <c r="C115" s="72"/>
      <c r="D115" s="70"/>
      <c r="E115" s="70"/>
      <c r="F115" s="70"/>
      <c r="G115" s="70"/>
      <c r="H115" s="70"/>
      <c r="I115" s="73"/>
      <c r="J115" s="73"/>
      <c r="K115" s="73"/>
      <c r="L115" s="73"/>
      <c r="M115" s="74"/>
      <c r="N115" s="73"/>
      <c r="O115" s="74"/>
      <c r="P115" s="73"/>
      <c r="Q115" s="74"/>
      <c r="R115" s="75">
        <f t="shared" si="2"/>
        <v>0</v>
      </c>
      <c r="S115" s="72"/>
      <c r="T115" s="82"/>
      <c r="U115" s="78"/>
      <c r="V115" s="82"/>
      <c r="W115" s="86"/>
      <c r="X115" s="94"/>
      <c r="Y115" s="88"/>
      <c r="Z115" s="99"/>
      <c r="AA115" s="91"/>
      <c r="AB115" s="72"/>
      <c r="AC115" s="70"/>
    </row>
    <row r="116" spans="1:29" s="17" customFormat="1" ht="18" customHeight="1">
      <c r="A116" s="70">
        <f t="shared" si="3"/>
        <v>98</v>
      </c>
      <c r="B116" s="71"/>
      <c r="C116" s="72"/>
      <c r="D116" s="70"/>
      <c r="E116" s="70"/>
      <c r="F116" s="70"/>
      <c r="G116" s="70"/>
      <c r="H116" s="70"/>
      <c r="I116" s="73"/>
      <c r="J116" s="73"/>
      <c r="K116" s="73"/>
      <c r="L116" s="73"/>
      <c r="M116" s="74"/>
      <c r="N116" s="73"/>
      <c r="O116" s="74"/>
      <c r="P116" s="73"/>
      <c r="Q116" s="74"/>
      <c r="R116" s="75">
        <f t="shared" si="2"/>
        <v>0</v>
      </c>
      <c r="S116" s="72"/>
      <c r="T116" s="83"/>
      <c r="U116" s="79"/>
      <c r="V116" s="83"/>
      <c r="W116" s="87"/>
      <c r="X116" s="95"/>
      <c r="Y116" s="89"/>
      <c r="Z116" s="96"/>
      <c r="AA116" s="92"/>
      <c r="AB116" s="76"/>
      <c r="AC116" s="70"/>
    </row>
    <row r="117" spans="1:29" s="17" customFormat="1" ht="18" customHeight="1">
      <c r="A117" s="70">
        <f t="shared" si="3"/>
        <v>99</v>
      </c>
      <c r="B117" s="71"/>
      <c r="C117" s="72"/>
      <c r="D117" s="70"/>
      <c r="E117" s="70"/>
      <c r="F117" s="70"/>
      <c r="G117" s="70"/>
      <c r="H117" s="70"/>
      <c r="I117" s="73"/>
      <c r="J117" s="73"/>
      <c r="K117" s="73"/>
      <c r="L117" s="73"/>
      <c r="M117" s="74"/>
      <c r="N117" s="73"/>
      <c r="O117" s="74"/>
      <c r="P117" s="73"/>
      <c r="Q117" s="74"/>
      <c r="R117" s="75">
        <f t="shared" si="2"/>
        <v>0</v>
      </c>
      <c r="S117" s="72"/>
      <c r="T117" s="82"/>
      <c r="U117" s="78"/>
      <c r="V117" s="82"/>
      <c r="W117" s="86"/>
      <c r="X117" s="94"/>
      <c r="Y117" s="88"/>
      <c r="Z117" s="99"/>
      <c r="AA117" s="91"/>
      <c r="AB117" s="72"/>
      <c r="AC117" s="70"/>
    </row>
    <row r="118" spans="1:29" s="17" customFormat="1" ht="18" customHeight="1">
      <c r="A118" s="70">
        <f t="shared" si="3"/>
        <v>100</v>
      </c>
      <c r="B118" s="71"/>
      <c r="C118" s="72"/>
      <c r="D118" s="70"/>
      <c r="E118" s="70"/>
      <c r="F118" s="70"/>
      <c r="G118" s="70"/>
      <c r="H118" s="70"/>
      <c r="I118" s="73"/>
      <c r="J118" s="73"/>
      <c r="K118" s="73"/>
      <c r="L118" s="73"/>
      <c r="M118" s="74"/>
      <c r="N118" s="73"/>
      <c r="O118" s="74"/>
      <c r="P118" s="73"/>
      <c r="Q118" s="74"/>
      <c r="R118" s="75">
        <f t="shared" si="2"/>
        <v>0</v>
      </c>
      <c r="S118" s="72"/>
      <c r="T118" s="83"/>
      <c r="U118" s="79"/>
      <c r="V118" s="83"/>
      <c r="W118" s="87"/>
      <c r="X118" s="96"/>
      <c r="Y118" s="90"/>
      <c r="Z118" s="96"/>
      <c r="AA118" s="92"/>
      <c r="AB118" s="76"/>
      <c r="AC118" s="70"/>
    </row>
    <row r="119" spans="1:29" s="17" customFormat="1" ht="18" customHeight="1">
      <c r="A119" s="70">
        <f t="shared" si="3"/>
        <v>101</v>
      </c>
      <c r="B119" s="71"/>
      <c r="C119" s="72"/>
      <c r="D119" s="70"/>
      <c r="E119" s="70"/>
      <c r="F119" s="70"/>
      <c r="G119" s="70"/>
      <c r="H119" s="70"/>
      <c r="I119" s="73"/>
      <c r="J119" s="73"/>
      <c r="K119" s="73"/>
      <c r="L119" s="73"/>
      <c r="M119" s="74"/>
      <c r="N119" s="73"/>
      <c r="O119" s="74"/>
      <c r="P119" s="73"/>
      <c r="Q119" s="74"/>
      <c r="R119" s="75">
        <f t="shared" si="2"/>
        <v>0</v>
      </c>
      <c r="S119" s="72"/>
      <c r="T119" s="82"/>
      <c r="U119" s="78"/>
      <c r="V119" s="82"/>
      <c r="W119" s="86"/>
      <c r="X119" s="94"/>
      <c r="Y119" s="88"/>
      <c r="Z119" s="99"/>
      <c r="AA119" s="91"/>
      <c r="AB119" s="72"/>
      <c r="AC119" s="70"/>
    </row>
    <row r="120" spans="1:29" s="17" customFormat="1" ht="18" customHeight="1">
      <c r="A120" s="70">
        <f t="shared" si="3"/>
        <v>102</v>
      </c>
      <c r="B120" s="71"/>
      <c r="C120" s="72"/>
      <c r="D120" s="70"/>
      <c r="E120" s="70"/>
      <c r="F120" s="70"/>
      <c r="G120" s="70"/>
      <c r="H120" s="70"/>
      <c r="I120" s="73"/>
      <c r="J120" s="73"/>
      <c r="K120" s="73"/>
      <c r="L120" s="73"/>
      <c r="M120" s="74"/>
      <c r="N120" s="73"/>
      <c r="O120" s="74"/>
      <c r="P120" s="73"/>
      <c r="Q120" s="74"/>
      <c r="R120" s="75">
        <f t="shared" si="2"/>
        <v>0</v>
      </c>
      <c r="S120" s="72"/>
      <c r="T120" s="83"/>
      <c r="U120" s="79"/>
      <c r="V120" s="83"/>
      <c r="W120" s="87"/>
      <c r="X120" s="95"/>
      <c r="Y120" s="89"/>
      <c r="Z120" s="96"/>
      <c r="AA120" s="92"/>
      <c r="AB120" s="76"/>
      <c r="AC120" s="70"/>
    </row>
    <row r="121" spans="1:29" s="17" customFormat="1" ht="18" customHeight="1">
      <c r="A121" s="70">
        <f t="shared" si="3"/>
        <v>103</v>
      </c>
      <c r="B121" s="71"/>
      <c r="C121" s="72"/>
      <c r="D121" s="70"/>
      <c r="E121" s="70"/>
      <c r="F121" s="70"/>
      <c r="G121" s="70"/>
      <c r="H121" s="70"/>
      <c r="I121" s="73"/>
      <c r="J121" s="73"/>
      <c r="K121" s="73"/>
      <c r="L121" s="73"/>
      <c r="M121" s="74"/>
      <c r="N121" s="73"/>
      <c r="O121" s="74"/>
      <c r="P121" s="73"/>
      <c r="Q121" s="74"/>
      <c r="R121" s="75">
        <f t="shared" si="2"/>
        <v>0</v>
      </c>
      <c r="S121" s="72"/>
      <c r="T121" s="82"/>
      <c r="U121" s="78"/>
      <c r="V121" s="82"/>
      <c r="W121" s="86"/>
      <c r="X121" s="94"/>
      <c r="Y121" s="88"/>
      <c r="Z121" s="99"/>
      <c r="AA121" s="91"/>
      <c r="AB121" s="72"/>
      <c r="AC121" s="70"/>
    </row>
    <row r="122" spans="1:29" s="17" customFormat="1" ht="18" customHeight="1">
      <c r="A122" s="70">
        <f t="shared" si="3"/>
        <v>104</v>
      </c>
      <c r="B122" s="71"/>
      <c r="C122" s="72"/>
      <c r="D122" s="70"/>
      <c r="E122" s="70"/>
      <c r="F122" s="70"/>
      <c r="G122" s="70"/>
      <c r="H122" s="70"/>
      <c r="I122" s="73"/>
      <c r="J122" s="73"/>
      <c r="K122" s="73"/>
      <c r="L122" s="73"/>
      <c r="M122" s="74"/>
      <c r="N122" s="73"/>
      <c r="O122" s="74"/>
      <c r="P122" s="73"/>
      <c r="Q122" s="74"/>
      <c r="R122" s="75">
        <f t="shared" si="2"/>
        <v>0</v>
      </c>
      <c r="S122" s="72"/>
      <c r="T122" s="83"/>
      <c r="U122" s="79"/>
      <c r="V122" s="83"/>
      <c r="W122" s="87"/>
      <c r="X122" s="96"/>
      <c r="Y122" s="90"/>
      <c r="Z122" s="96"/>
      <c r="AA122" s="92"/>
      <c r="AB122" s="76"/>
      <c r="AC122" s="70"/>
    </row>
    <row r="123" spans="1:29" s="17" customFormat="1" ht="18" customHeight="1">
      <c r="A123" s="70">
        <f t="shared" si="3"/>
        <v>105</v>
      </c>
      <c r="B123" s="71"/>
      <c r="C123" s="72"/>
      <c r="D123" s="70"/>
      <c r="E123" s="70"/>
      <c r="F123" s="70"/>
      <c r="G123" s="70"/>
      <c r="H123" s="70"/>
      <c r="I123" s="73"/>
      <c r="J123" s="73"/>
      <c r="K123" s="73"/>
      <c r="L123" s="73"/>
      <c r="M123" s="74"/>
      <c r="N123" s="73"/>
      <c r="O123" s="74"/>
      <c r="P123" s="73"/>
      <c r="Q123" s="74"/>
      <c r="R123" s="75">
        <f t="shared" si="2"/>
        <v>0</v>
      </c>
      <c r="S123" s="72"/>
      <c r="T123" s="82"/>
      <c r="U123" s="78"/>
      <c r="V123" s="82"/>
      <c r="W123" s="86"/>
      <c r="X123" s="94"/>
      <c r="Y123" s="88"/>
      <c r="Z123" s="99"/>
      <c r="AA123" s="91"/>
      <c r="AB123" s="72"/>
      <c r="AC123" s="70"/>
    </row>
    <row r="124" spans="1:29" s="17" customFormat="1" ht="18" customHeight="1">
      <c r="A124" s="70">
        <f t="shared" si="3"/>
        <v>106</v>
      </c>
      <c r="B124" s="71"/>
      <c r="C124" s="72"/>
      <c r="D124" s="70"/>
      <c r="E124" s="70"/>
      <c r="F124" s="70"/>
      <c r="G124" s="70"/>
      <c r="H124" s="70"/>
      <c r="I124" s="73"/>
      <c r="J124" s="73"/>
      <c r="K124" s="73"/>
      <c r="L124" s="73"/>
      <c r="M124" s="74"/>
      <c r="N124" s="73"/>
      <c r="O124" s="74"/>
      <c r="P124" s="73"/>
      <c r="Q124" s="74"/>
      <c r="R124" s="75">
        <f t="shared" si="2"/>
        <v>0</v>
      </c>
      <c r="S124" s="72"/>
      <c r="T124" s="83"/>
      <c r="U124" s="79"/>
      <c r="V124" s="83"/>
      <c r="W124" s="87"/>
      <c r="X124" s="95"/>
      <c r="Y124" s="89"/>
      <c r="Z124" s="96"/>
      <c r="AA124" s="92"/>
      <c r="AB124" s="76"/>
      <c r="AC124" s="70"/>
    </row>
    <row r="125" spans="1:29" s="17" customFormat="1" ht="18" customHeight="1">
      <c r="A125" s="70">
        <f t="shared" si="3"/>
        <v>107</v>
      </c>
      <c r="B125" s="71"/>
      <c r="C125" s="72"/>
      <c r="D125" s="70"/>
      <c r="E125" s="70"/>
      <c r="F125" s="70"/>
      <c r="G125" s="70"/>
      <c r="H125" s="70"/>
      <c r="I125" s="73"/>
      <c r="J125" s="73"/>
      <c r="K125" s="73"/>
      <c r="L125" s="73"/>
      <c r="M125" s="74"/>
      <c r="N125" s="73"/>
      <c r="O125" s="74"/>
      <c r="P125" s="73"/>
      <c r="Q125" s="74"/>
      <c r="R125" s="75">
        <f t="shared" si="2"/>
        <v>0</v>
      </c>
      <c r="S125" s="72"/>
      <c r="T125" s="82"/>
      <c r="U125" s="78"/>
      <c r="V125" s="82"/>
      <c r="W125" s="86"/>
      <c r="X125" s="94"/>
      <c r="Y125" s="88"/>
      <c r="Z125" s="99"/>
      <c r="AA125" s="91"/>
      <c r="AB125" s="72"/>
      <c r="AC125" s="70"/>
    </row>
    <row r="126" spans="1:29" s="17" customFormat="1" ht="18" customHeight="1">
      <c r="A126" s="70">
        <f t="shared" si="3"/>
        <v>108</v>
      </c>
      <c r="B126" s="71"/>
      <c r="C126" s="72"/>
      <c r="D126" s="70"/>
      <c r="E126" s="70"/>
      <c r="F126" s="70"/>
      <c r="G126" s="70"/>
      <c r="H126" s="70"/>
      <c r="I126" s="73"/>
      <c r="J126" s="73"/>
      <c r="K126" s="73"/>
      <c r="L126" s="73"/>
      <c r="M126" s="74"/>
      <c r="N126" s="73"/>
      <c r="O126" s="74"/>
      <c r="P126" s="73"/>
      <c r="Q126" s="74"/>
      <c r="R126" s="75">
        <f t="shared" si="2"/>
        <v>0</v>
      </c>
      <c r="S126" s="72"/>
      <c r="T126" s="83"/>
      <c r="U126" s="79"/>
      <c r="V126" s="83"/>
      <c r="W126" s="87"/>
      <c r="X126" s="96"/>
      <c r="Y126" s="90"/>
      <c r="Z126" s="96"/>
      <c r="AA126" s="92"/>
      <c r="AB126" s="76"/>
      <c r="AC126" s="70"/>
    </row>
    <row r="127" spans="1:29" s="17" customFormat="1" ht="18" customHeight="1">
      <c r="A127" s="70">
        <f t="shared" si="3"/>
        <v>109</v>
      </c>
      <c r="B127" s="71"/>
      <c r="C127" s="72"/>
      <c r="D127" s="70"/>
      <c r="E127" s="70"/>
      <c r="F127" s="70"/>
      <c r="G127" s="70"/>
      <c r="H127" s="70"/>
      <c r="I127" s="73"/>
      <c r="J127" s="73"/>
      <c r="K127" s="73"/>
      <c r="L127" s="73"/>
      <c r="M127" s="74"/>
      <c r="N127" s="73"/>
      <c r="O127" s="74"/>
      <c r="P127" s="73"/>
      <c r="Q127" s="74"/>
      <c r="R127" s="75">
        <f t="shared" si="2"/>
        <v>0</v>
      </c>
      <c r="S127" s="72"/>
      <c r="T127" s="82"/>
      <c r="U127" s="78"/>
      <c r="V127" s="82"/>
      <c r="W127" s="86"/>
      <c r="X127" s="94"/>
      <c r="Y127" s="88"/>
      <c r="Z127" s="99"/>
      <c r="AA127" s="91"/>
      <c r="AB127" s="72"/>
      <c r="AC127" s="70"/>
    </row>
    <row r="128" spans="1:29" s="17" customFormat="1" ht="18" customHeight="1">
      <c r="A128" s="70">
        <f t="shared" si="3"/>
        <v>110</v>
      </c>
      <c r="B128" s="71"/>
      <c r="C128" s="72"/>
      <c r="D128" s="70"/>
      <c r="E128" s="70"/>
      <c r="F128" s="70"/>
      <c r="G128" s="70"/>
      <c r="H128" s="70"/>
      <c r="I128" s="73"/>
      <c r="J128" s="73"/>
      <c r="K128" s="73"/>
      <c r="L128" s="73"/>
      <c r="M128" s="74"/>
      <c r="N128" s="73"/>
      <c r="O128" s="74"/>
      <c r="P128" s="73"/>
      <c r="Q128" s="74"/>
      <c r="R128" s="75">
        <f t="shared" si="2"/>
        <v>0</v>
      </c>
      <c r="S128" s="72"/>
      <c r="T128" s="83"/>
      <c r="U128" s="79"/>
      <c r="V128" s="83"/>
      <c r="W128" s="87"/>
      <c r="X128" s="95"/>
      <c r="Y128" s="89"/>
      <c r="Z128" s="96"/>
      <c r="AA128" s="92"/>
      <c r="AB128" s="76"/>
      <c r="AC128" s="70"/>
    </row>
    <row r="129" spans="1:29" s="17" customFormat="1" ht="18" customHeight="1">
      <c r="A129" s="70">
        <f t="shared" si="3"/>
        <v>111</v>
      </c>
      <c r="B129" s="71"/>
      <c r="C129" s="72"/>
      <c r="D129" s="70"/>
      <c r="E129" s="70"/>
      <c r="F129" s="70"/>
      <c r="G129" s="70"/>
      <c r="H129" s="70"/>
      <c r="I129" s="73"/>
      <c r="J129" s="73"/>
      <c r="K129" s="73"/>
      <c r="L129" s="73"/>
      <c r="M129" s="74"/>
      <c r="N129" s="73"/>
      <c r="O129" s="74"/>
      <c r="P129" s="73"/>
      <c r="Q129" s="74"/>
      <c r="R129" s="75">
        <f t="shared" si="2"/>
        <v>0</v>
      </c>
      <c r="S129" s="72"/>
      <c r="T129" s="82"/>
      <c r="U129" s="78"/>
      <c r="V129" s="82"/>
      <c r="W129" s="86"/>
      <c r="X129" s="94"/>
      <c r="Y129" s="88"/>
      <c r="Z129" s="99"/>
      <c r="AA129" s="91"/>
      <c r="AB129" s="72"/>
      <c r="AC129" s="70"/>
    </row>
    <row r="130" spans="1:29" s="17" customFormat="1" ht="18" customHeight="1">
      <c r="A130" s="65"/>
      <c r="B130" s="64"/>
      <c r="C130" s="65"/>
      <c r="D130" s="63"/>
      <c r="E130" s="63"/>
      <c r="F130" s="63"/>
      <c r="G130" s="63"/>
      <c r="H130" s="63"/>
      <c r="I130" s="65"/>
      <c r="J130" s="65"/>
      <c r="K130" s="65"/>
      <c r="L130" s="65"/>
      <c r="M130" s="66"/>
      <c r="N130" s="67"/>
      <c r="O130" s="68"/>
      <c r="P130" s="65"/>
      <c r="Q130" s="68"/>
      <c r="R130" s="65"/>
      <c r="S130" s="65"/>
      <c r="T130" s="84"/>
      <c r="U130" s="80"/>
      <c r="V130" s="84"/>
      <c r="W130" s="84"/>
      <c r="X130" s="97"/>
      <c r="Y130" s="84"/>
      <c r="Z130" s="97"/>
      <c r="AA130" s="84"/>
      <c r="AB130" s="69"/>
      <c r="AC130" s="63"/>
    </row>
    <row r="131" spans="1:29" s="17" customFormat="1" ht="18" customHeight="1">
      <c r="A131" s="65"/>
      <c r="B131" s="64"/>
      <c r="C131" s="65"/>
      <c r="D131" s="63"/>
      <c r="E131" s="63"/>
      <c r="F131" s="63"/>
      <c r="G131" s="63"/>
      <c r="H131" s="63"/>
      <c r="I131" s="65"/>
      <c r="J131" s="65"/>
      <c r="K131" s="65"/>
      <c r="L131" s="65"/>
      <c r="M131" s="66"/>
      <c r="N131" s="67"/>
      <c r="O131" s="68"/>
      <c r="P131" s="65"/>
      <c r="Q131" s="68"/>
      <c r="R131" s="65"/>
      <c r="S131" s="65"/>
      <c r="T131" s="84"/>
      <c r="U131" s="80"/>
      <c r="V131" s="84"/>
      <c r="W131" s="84"/>
      <c r="X131" s="97"/>
      <c r="Y131" s="84"/>
      <c r="Z131" s="97"/>
      <c r="AA131" s="84"/>
      <c r="AB131" s="69"/>
      <c r="AC131" s="63"/>
    </row>
    <row r="132" spans="1:29" s="17" customFormat="1" ht="18" customHeight="1">
      <c r="A132" s="65"/>
      <c r="B132" s="64"/>
      <c r="C132" s="65"/>
      <c r="D132" s="63"/>
      <c r="E132" s="63"/>
      <c r="F132" s="63"/>
      <c r="G132" s="63"/>
      <c r="H132" s="63"/>
      <c r="I132" s="65"/>
      <c r="J132" s="65"/>
      <c r="K132" s="65"/>
      <c r="L132" s="65"/>
      <c r="M132" s="66"/>
      <c r="N132" s="67"/>
      <c r="O132" s="68"/>
      <c r="P132" s="65"/>
      <c r="Q132" s="68"/>
      <c r="R132" s="65"/>
      <c r="S132" s="65"/>
      <c r="T132" s="84"/>
      <c r="U132" s="80"/>
      <c r="V132" s="84"/>
      <c r="W132" s="84"/>
      <c r="X132" s="97"/>
      <c r="Y132" s="84"/>
      <c r="Z132" s="97"/>
      <c r="AA132" s="84"/>
      <c r="AB132" s="69"/>
      <c r="AC132" s="63"/>
    </row>
    <row r="133" spans="1:29" s="17" customFormat="1" ht="18" customHeight="1">
      <c r="A133" s="65"/>
      <c r="B133" s="64"/>
      <c r="C133" s="65"/>
      <c r="D133" s="63"/>
      <c r="E133" s="63"/>
      <c r="F133" s="63"/>
      <c r="G133" s="63"/>
      <c r="H133" s="63"/>
      <c r="I133" s="65"/>
      <c r="J133" s="65"/>
      <c r="K133" s="65"/>
      <c r="L133" s="65"/>
      <c r="M133" s="66"/>
      <c r="N133" s="67"/>
      <c r="O133" s="68"/>
      <c r="P133" s="65"/>
      <c r="Q133" s="68"/>
      <c r="R133" s="65"/>
      <c r="S133" s="65"/>
      <c r="T133" s="84"/>
      <c r="U133" s="80"/>
      <c r="V133" s="84"/>
      <c r="W133" s="84"/>
      <c r="X133" s="97"/>
      <c r="Y133" s="84"/>
      <c r="Z133" s="97"/>
      <c r="AA133" s="84"/>
      <c r="AB133" s="69"/>
      <c r="AC133" s="63"/>
    </row>
    <row r="134" spans="1:29" s="17" customFormat="1" ht="18" customHeight="1">
      <c r="A134" s="65"/>
      <c r="B134" s="64"/>
      <c r="C134" s="65"/>
      <c r="D134" s="63"/>
      <c r="E134" s="63"/>
      <c r="F134" s="63"/>
      <c r="G134" s="63"/>
      <c r="H134" s="63"/>
      <c r="I134" s="65"/>
      <c r="J134" s="65"/>
      <c r="K134" s="65"/>
      <c r="L134" s="65"/>
      <c r="M134" s="66"/>
      <c r="N134" s="67"/>
      <c r="O134" s="68"/>
      <c r="P134" s="65"/>
      <c r="Q134" s="68"/>
      <c r="R134" s="65"/>
      <c r="S134" s="65"/>
      <c r="T134" s="84"/>
      <c r="U134" s="80"/>
      <c r="V134" s="84"/>
      <c r="W134" s="84"/>
      <c r="X134" s="97"/>
      <c r="Y134" s="84"/>
      <c r="Z134" s="97"/>
      <c r="AA134" s="84"/>
      <c r="AB134" s="69"/>
      <c r="AC134" s="63"/>
    </row>
    <row r="135" spans="1:29" s="17" customFormat="1" ht="18" customHeight="1">
      <c r="A135" s="65"/>
      <c r="B135" s="64"/>
      <c r="C135" s="65"/>
      <c r="D135" s="63"/>
      <c r="E135" s="63"/>
      <c r="F135" s="63"/>
      <c r="G135" s="63"/>
      <c r="H135" s="63"/>
      <c r="I135" s="65"/>
      <c r="J135" s="65"/>
      <c r="K135" s="65"/>
      <c r="L135" s="65"/>
      <c r="M135" s="66"/>
      <c r="N135" s="67"/>
      <c r="O135" s="68"/>
      <c r="P135" s="65"/>
      <c r="Q135" s="68"/>
      <c r="R135" s="65"/>
      <c r="S135" s="65"/>
      <c r="T135" s="84"/>
      <c r="U135" s="80"/>
      <c r="V135" s="84"/>
      <c r="W135" s="84"/>
      <c r="X135" s="97"/>
      <c r="Y135" s="84"/>
      <c r="Z135" s="97"/>
      <c r="AA135" s="84"/>
      <c r="AB135" s="69"/>
      <c r="AC135" s="63"/>
    </row>
    <row r="136" spans="1:29" s="17" customFormat="1" ht="18" customHeight="1">
      <c r="A136" s="65"/>
      <c r="B136" s="64"/>
      <c r="C136" s="65"/>
      <c r="D136" s="63"/>
      <c r="E136" s="63"/>
      <c r="F136" s="63"/>
      <c r="G136" s="63"/>
      <c r="H136" s="63"/>
      <c r="I136" s="65"/>
      <c r="J136" s="65"/>
      <c r="K136" s="65"/>
      <c r="L136" s="65"/>
      <c r="M136" s="66"/>
      <c r="N136" s="67"/>
      <c r="O136" s="68"/>
      <c r="P136" s="65"/>
      <c r="Q136" s="68"/>
      <c r="R136" s="65"/>
      <c r="S136" s="65"/>
      <c r="T136" s="84"/>
      <c r="U136" s="80"/>
      <c r="V136" s="84"/>
      <c r="W136" s="84"/>
      <c r="X136" s="97"/>
      <c r="Y136" s="84"/>
      <c r="Z136" s="97"/>
      <c r="AA136" s="84"/>
      <c r="AB136" s="69"/>
      <c r="AC136" s="63"/>
    </row>
    <row r="137" spans="1:29" s="17" customFormat="1" ht="18" customHeight="1">
      <c r="A137" s="65"/>
      <c r="B137" s="64"/>
      <c r="C137" s="65"/>
      <c r="D137" s="63"/>
      <c r="E137" s="63"/>
      <c r="F137" s="63"/>
      <c r="G137" s="63"/>
      <c r="H137" s="63"/>
      <c r="I137" s="65"/>
      <c r="J137" s="65"/>
      <c r="K137" s="65"/>
      <c r="L137" s="65"/>
      <c r="M137" s="66"/>
      <c r="N137" s="67"/>
      <c r="O137" s="68"/>
      <c r="P137" s="65"/>
      <c r="Q137" s="68"/>
      <c r="R137" s="65"/>
      <c r="S137" s="65"/>
      <c r="T137" s="84"/>
      <c r="U137" s="80"/>
      <c r="V137" s="84"/>
      <c r="W137" s="84"/>
      <c r="X137" s="97"/>
      <c r="Y137" s="84"/>
      <c r="Z137" s="97"/>
      <c r="AA137" s="84"/>
      <c r="AB137" s="69"/>
      <c r="AC137" s="63"/>
    </row>
    <row r="138" spans="1:29" s="17" customFormat="1" ht="18" customHeight="1">
      <c r="A138" s="65"/>
      <c r="B138" s="64"/>
      <c r="C138" s="65"/>
      <c r="D138" s="63"/>
      <c r="E138" s="63"/>
      <c r="F138" s="63"/>
      <c r="G138" s="63"/>
      <c r="H138" s="63"/>
      <c r="I138" s="65"/>
      <c r="J138" s="65"/>
      <c r="K138" s="65"/>
      <c r="L138" s="65"/>
      <c r="M138" s="66"/>
      <c r="N138" s="67"/>
      <c r="O138" s="68"/>
      <c r="P138" s="65"/>
      <c r="Q138" s="68"/>
      <c r="R138" s="65"/>
      <c r="S138" s="65"/>
      <c r="T138" s="84"/>
      <c r="U138" s="80"/>
      <c r="V138" s="84"/>
      <c r="W138" s="84"/>
      <c r="X138" s="97"/>
      <c r="Y138" s="84"/>
      <c r="Z138" s="97"/>
      <c r="AA138" s="84"/>
      <c r="AB138" s="69"/>
      <c r="AC138" s="63"/>
    </row>
    <row r="139" spans="1:29" s="17" customFormat="1" ht="18" customHeight="1">
      <c r="A139" s="65"/>
      <c r="B139" s="64"/>
      <c r="C139" s="65"/>
      <c r="D139" s="63"/>
      <c r="E139" s="63"/>
      <c r="F139" s="63"/>
      <c r="G139" s="63"/>
      <c r="H139" s="63"/>
      <c r="I139" s="65"/>
      <c r="J139" s="65"/>
      <c r="K139" s="65"/>
      <c r="L139" s="65"/>
      <c r="M139" s="66"/>
      <c r="N139" s="67"/>
      <c r="O139" s="68"/>
      <c r="P139" s="65"/>
      <c r="Q139" s="68"/>
      <c r="R139" s="65"/>
      <c r="S139" s="65"/>
      <c r="T139" s="84"/>
      <c r="U139" s="80"/>
      <c r="V139" s="84"/>
      <c r="W139" s="84"/>
      <c r="X139" s="97"/>
      <c r="Y139" s="84"/>
      <c r="Z139" s="97"/>
      <c r="AA139" s="84"/>
      <c r="AB139" s="69"/>
      <c r="AC139" s="63"/>
    </row>
    <row r="140" spans="1:29" s="17" customFormat="1" ht="18" customHeight="1">
      <c r="A140" s="65"/>
      <c r="B140" s="64"/>
      <c r="C140" s="65"/>
      <c r="D140" s="63"/>
      <c r="E140" s="63"/>
      <c r="F140" s="63"/>
      <c r="G140" s="63"/>
      <c r="H140" s="63"/>
      <c r="I140" s="65"/>
      <c r="J140" s="65"/>
      <c r="K140" s="65"/>
      <c r="L140" s="65"/>
      <c r="M140" s="66"/>
      <c r="N140" s="67"/>
      <c r="O140" s="68"/>
      <c r="P140" s="65"/>
      <c r="Q140" s="68"/>
      <c r="R140" s="65"/>
      <c r="S140" s="65"/>
      <c r="T140" s="84"/>
      <c r="U140" s="80"/>
      <c r="V140" s="84"/>
      <c r="W140" s="84"/>
      <c r="X140" s="97"/>
      <c r="Y140" s="84"/>
      <c r="Z140" s="97"/>
      <c r="AA140" s="84"/>
      <c r="AB140" s="69"/>
      <c r="AC140" s="63"/>
    </row>
    <row r="141" spans="1:29" s="17" customFormat="1" ht="18" customHeight="1">
      <c r="A141" s="65"/>
      <c r="B141" s="64"/>
      <c r="C141" s="65"/>
      <c r="D141" s="63"/>
      <c r="E141" s="63"/>
      <c r="F141" s="63"/>
      <c r="G141" s="63"/>
      <c r="H141" s="63"/>
      <c r="I141" s="65"/>
      <c r="J141" s="65"/>
      <c r="K141" s="65"/>
      <c r="L141" s="65"/>
      <c r="M141" s="66"/>
      <c r="N141" s="67"/>
      <c r="O141" s="68"/>
      <c r="P141" s="65"/>
      <c r="Q141" s="68"/>
      <c r="R141" s="65"/>
      <c r="S141" s="65"/>
      <c r="T141" s="84"/>
      <c r="U141" s="80"/>
      <c r="V141" s="84"/>
      <c r="W141" s="84"/>
      <c r="X141" s="97"/>
      <c r="Y141" s="84"/>
      <c r="Z141" s="97"/>
      <c r="AA141" s="84"/>
      <c r="AB141" s="69"/>
      <c r="AC141" s="63"/>
    </row>
    <row r="142" spans="1:29" s="17" customFormat="1" ht="18" customHeight="1">
      <c r="A142" s="65"/>
      <c r="B142" s="64"/>
      <c r="C142" s="65"/>
      <c r="D142" s="63"/>
      <c r="E142" s="63"/>
      <c r="F142" s="63"/>
      <c r="G142" s="63"/>
      <c r="H142" s="63"/>
      <c r="I142" s="65"/>
      <c r="J142" s="65"/>
      <c r="K142" s="65"/>
      <c r="L142" s="65"/>
      <c r="M142" s="66"/>
      <c r="N142" s="67"/>
      <c r="O142" s="68"/>
      <c r="P142" s="65"/>
      <c r="Q142" s="68"/>
      <c r="R142" s="65"/>
      <c r="S142" s="65"/>
      <c r="T142" s="84"/>
      <c r="U142" s="80"/>
      <c r="V142" s="84"/>
      <c r="W142" s="84"/>
      <c r="X142" s="97"/>
      <c r="Y142" s="84"/>
      <c r="Z142" s="97"/>
      <c r="AA142" s="84"/>
      <c r="AB142" s="69"/>
      <c r="AC142" s="63"/>
    </row>
    <row r="143" spans="1:29" s="17" customFormat="1" ht="18" customHeight="1">
      <c r="A143" s="65"/>
      <c r="B143" s="64"/>
      <c r="C143" s="65"/>
      <c r="D143" s="63"/>
      <c r="E143" s="63"/>
      <c r="F143" s="63"/>
      <c r="G143" s="63"/>
      <c r="H143" s="63"/>
      <c r="I143" s="65"/>
      <c r="J143" s="65"/>
      <c r="K143" s="65"/>
      <c r="L143" s="65"/>
      <c r="M143" s="66"/>
      <c r="N143" s="67"/>
      <c r="O143" s="68"/>
      <c r="P143" s="65"/>
      <c r="Q143" s="68"/>
      <c r="R143" s="65"/>
      <c r="S143" s="65"/>
      <c r="T143" s="84"/>
      <c r="U143" s="80"/>
      <c r="V143" s="84"/>
      <c r="W143" s="84"/>
      <c r="X143" s="97"/>
      <c r="Y143" s="84"/>
      <c r="Z143" s="97"/>
      <c r="AA143" s="84"/>
      <c r="AB143" s="69"/>
      <c r="AC143" s="63"/>
    </row>
    <row r="144" spans="1:29" s="17" customFormat="1" ht="18" customHeight="1">
      <c r="A144" s="65"/>
      <c r="B144" s="64"/>
      <c r="C144" s="65"/>
      <c r="D144" s="63"/>
      <c r="E144" s="63"/>
      <c r="F144" s="63"/>
      <c r="G144" s="63"/>
      <c r="H144" s="63"/>
      <c r="I144" s="65"/>
      <c r="J144" s="65"/>
      <c r="K144" s="65"/>
      <c r="L144" s="65"/>
      <c r="M144" s="66"/>
      <c r="N144" s="67"/>
      <c r="O144" s="68"/>
      <c r="P144" s="65"/>
      <c r="Q144" s="68"/>
      <c r="R144" s="65"/>
      <c r="S144" s="65"/>
      <c r="T144" s="84"/>
      <c r="U144" s="80"/>
      <c r="V144" s="84"/>
      <c r="W144" s="84"/>
      <c r="X144" s="97"/>
      <c r="Y144" s="84"/>
      <c r="Z144" s="97"/>
      <c r="AA144" s="84"/>
      <c r="AB144" s="69"/>
      <c r="AC144" s="63"/>
    </row>
    <row r="145" spans="1:29" s="17" customFormat="1" ht="18" customHeight="1">
      <c r="A145" s="65"/>
      <c r="B145" s="64"/>
      <c r="C145" s="65"/>
      <c r="D145" s="63"/>
      <c r="E145" s="63"/>
      <c r="F145" s="63"/>
      <c r="G145" s="63"/>
      <c r="H145" s="63"/>
      <c r="I145" s="65"/>
      <c r="J145" s="65"/>
      <c r="K145" s="65"/>
      <c r="L145" s="65"/>
      <c r="M145" s="66"/>
      <c r="N145" s="67"/>
      <c r="O145" s="68"/>
      <c r="P145" s="65"/>
      <c r="Q145" s="68"/>
      <c r="R145" s="65"/>
      <c r="S145" s="65"/>
      <c r="T145" s="84"/>
      <c r="U145" s="80"/>
      <c r="V145" s="84"/>
      <c r="W145" s="84"/>
      <c r="X145" s="97"/>
      <c r="Y145" s="84"/>
      <c r="Z145" s="97"/>
      <c r="AA145" s="84"/>
      <c r="AB145" s="69"/>
      <c r="AC145" s="63"/>
    </row>
    <row r="146" spans="1:29" s="17" customFormat="1" ht="18" customHeight="1">
      <c r="A146" s="65"/>
      <c r="B146" s="64"/>
      <c r="C146" s="65"/>
      <c r="D146" s="63"/>
      <c r="E146" s="63"/>
      <c r="F146" s="63"/>
      <c r="G146" s="63"/>
      <c r="H146" s="63"/>
      <c r="I146" s="65"/>
      <c r="J146" s="65"/>
      <c r="K146" s="65"/>
      <c r="L146" s="65"/>
      <c r="M146" s="66"/>
      <c r="N146" s="67"/>
      <c r="O146" s="68"/>
      <c r="P146" s="65"/>
      <c r="Q146" s="68"/>
      <c r="R146" s="65"/>
      <c r="S146" s="65"/>
      <c r="T146" s="84"/>
      <c r="U146" s="80"/>
      <c r="V146" s="84"/>
      <c r="W146" s="84"/>
      <c r="X146" s="97"/>
      <c r="Y146" s="84"/>
      <c r="Z146" s="97"/>
      <c r="AA146" s="84"/>
      <c r="AB146" s="69"/>
      <c r="AC146" s="63"/>
    </row>
    <row r="147" spans="1:29" s="17" customFormat="1" ht="18" customHeight="1">
      <c r="A147" s="65"/>
      <c r="B147" s="64"/>
      <c r="C147" s="65"/>
      <c r="D147" s="63"/>
      <c r="E147" s="63"/>
      <c r="F147" s="63"/>
      <c r="G147" s="63"/>
      <c r="H147" s="63"/>
      <c r="I147" s="65"/>
      <c r="J147" s="65"/>
      <c r="K147" s="65"/>
      <c r="L147" s="65"/>
      <c r="M147" s="66"/>
      <c r="N147" s="67"/>
      <c r="O147" s="68"/>
      <c r="P147" s="65"/>
      <c r="Q147" s="68"/>
      <c r="R147" s="65"/>
      <c r="S147" s="65"/>
      <c r="T147" s="84"/>
      <c r="U147" s="80"/>
      <c r="V147" s="84"/>
      <c r="W147" s="84"/>
      <c r="X147" s="97"/>
      <c r="Y147" s="84"/>
      <c r="Z147" s="97"/>
      <c r="AA147" s="84"/>
      <c r="AB147" s="69"/>
      <c r="AC147" s="63"/>
    </row>
    <row r="148" spans="1:29" s="17" customFormat="1" ht="18" customHeight="1">
      <c r="A148" s="65"/>
      <c r="B148" s="64"/>
      <c r="C148" s="65"/>
      <c r="D148" s="63"/>
      <c r="E148" s="63"/>
      <c r="F148" s="63"/>
      <c r="G148" s="63"/>
      <c r="H148" s="63"/>
      <c r="I148" s="65"/>
      <c r="J148" s="65"/>
      <c r="K148" s="65"/>
      <c r="L148" s="65"/>
      <c r="M148" s="66"/>
      <c r="N148" s="67"/>
      <c r="O148" s="68"/>
      <c r="P148" s="65"/>
      <c r="Q148" s="68"/>
      <c r="R148" s="65"/>
      <c r="S148" s="65"/>
      <c r="T148" s="84"/>
      <c r="U148" s="80"/>
      <c r="V148" s="84"/>
      <c r="W148" s="84"/>
      <c r="X148" s="97"/>
      <c r="Y148" s="84"/>
      <c r="Z148" s="97"/>
      <c r="AA148" s="84"/>
      <c r="AB148" s="69"/>
      <c r="AC148" s="63"/>
    </row>
    <row r="149" spans="1:29" s="17" customFormat="1" ht="18" customHeight="1">
      <c r="A149" s="65"/>
      <c r="B149" s="64"/>
      <c r="C149" s="65"/>
      <c r="D149" s="63"/>
      <c r="E149" s="63"/>
      <c r="F149" s="63"/>
      <c r="G149" s="63"/>
      <c r="H149" s="63"/>
      <c r="I149" s="65"/>
      <c r="J149" s="65"/>
      <c r="K149" s="65"/>
      <c r="L149" s="65"/>
      <c r="M149" s="66"/>
      <c r="N149" s="67"/>
      <c r="O149" s="68"/>
      <c r="P149" s="65"/>
      <c r="Q149" s="68"/>
      <c r="R149" s="65"/>
      <c r="S149" s="65"/>
      <c r="T149" s="84"/>
      <c r="U149" s="80"/>
      <c r="V149" s="84"/>
      <c r="W149" s="84"/>
      <c r="X149" s="97"/>
      <c r="Y149" s="84"/>
      <c r="Z149" s="97"/>
      <c r="AA149" s="84"/>
      <c r="AB149" s="69"/>
      <c r="AC149" s="63"/>
    </row>
    <row r="150" spans="1:29" s="17" customFormat="1" ht="18" customHeight="1">
      <c r="A150" s="65"/>
      <c r="B150" s="64"/>
      <c r="C150" s="65"/>
      <c r="D150" s="63"/>
      <c r="E150" s="63"/>
      <c r="F150" s="63"/>
      <c r="G150" s="63"/>
      <c r="H150" s="63"/>
      <c r="I150" s="65"/>
      <c r="J150" s="65"/>
      <c r="K150" s="65"/>
      <c r="L150" s="65"/>
      <c r="M150" s="66"/>
      <c r="N150" s="67"/>
      <c r="O150" s="68"/>
      <c r="P150" s="65"/>
      <c r="Q150" s="68"/>
      <c r="R150" s="65"/>
      <c r="S150" s="65"/>
      <c r="T150" s="84"/>
      <c r="U150" s="80"/>
      <c r="V150" s="84"/>
      <c r="W150" s="84"/>
      <c r="X150" s="97"/>
      <c r="Y150" s="84"/>
      <c r="Z150" s="97"/>
      <c r="AA150" s="84"/>
      <c r="AB150" s="69"/>
      <c r="AC150" s="63"/>
    </row>
    <row r="151" spans="1:29" ht="12.75">
      <c r="A151" s="6"/>
      <c r="B151" s="59"/>
      <c r="C151" s="6"/>
      <c r="D151" s="8"/>
      <c r="E151" s="8"/>
      <c r="F151" s="8"/>
      <c r="G151" s="8"/>
      <c r="H151" s="8"/>
      <c r="I151" s="6"/>
      <c r="J151" s="6"/>
      <c r="K151" s="6"/>
      <c r="L151" s="6"/>
      <c r="M151" s="20"/>
      <c r="N151" s="21"/>
      <c r="O151" s="7"/>
      <c r="P151" s="6"/>
      <c r="Q151" s="7"/>
      <c r="R151" s="6"/>
      <c r="S151" s="6"/>
      <c r="T151" s="85"/>
      <c r="U151" s="81"/>
      <c r="V151" s="85"/>
      <c r="W151" s="85"/>
      <c r="X151" s="98"/>
      <c r="Y151" s="85"/>
      <c r="Z151" s="98"/>
      <c r="AA151" s="85"/>
      <c r="AB151" s="9"/>
      <c r="AC151" s="8"/>
    </row>
    <row r="152" spans="1:29" ht="12.75">
      <c r="A152" s="6"/>
      <c r="B152" s="59"/>
      <c r="C152" s="6"/>
      <c r="D152" s="8"/>
      <c r="E152" s="8"/>
      <c r="F152" s="8"/>
      <c r="G152" s="8"/>
      <c r="H152" s="8"/>
      <c r="I152" s="6"/>
      <c r="J152" s="6"/>
      <c r="K152" s="6"/>
      <c r="L152" s="6"/>
      <c r="M152" s="20"/>
      <c r="N152" s="21"/>
      <c r="O152" s="7"/>
      <c r="P152" s="6"/>
      <c r="Q152" s="7"/>
      <c r="R152" s="6"/>
      <c r="S152" s="6"/>
      <c r="T152" s="85"/>
      <c r="U152" s="81"/>
      <c r="V152" s="85"/>
      <c r="W152" s="85"/>
      <c r="X152" s="98"/>
      <c r="Y152" s="85"/>
      <c r="Z152" s="98"/>
      <c r="AA152" s="85"/>
      <c r="AB152" s="9"/>
      <c r="AC152" s="8"/>
    </row>
    <row r="153" spans="1:29" ht="12.75">
      <c r="A153" s="6"/>
      <c r="B153" s="59"/>
      <c r="C153" s="6"/>
      <c r="D153" s="8"/>
      <c r="E153" s="8"/>
      <c r="F153" s="8"/>
      <c r="G153" s="8"/>
      <c r="H153" s="8"/>
      <c r="I153" s="6"/>
      <c r="J153" s="6"/>
      <c r="K153" s="6"/>
      <c r="L153" s="6"/>
      <c r="M153" s="20"/>
      <c r="N153" s="21"/>
      <c r="O153" s="7"/>
      <c r="P153" s="6"/>
      <c r="Q153" s="7"/>
      <c r="R153" s="6"/>
      <c r="S153" s="6"/>
      <c r="T153" s="85"/>
      <c r="U153" s="81"/>
      <c r="V153" s="85"/>
      <c r="W153" s="85"/>
      <c r="X153" s="98"/>
      <c r="Y153" s="85"/>
      <c r="Z153" s="98"/>
      <c r="AA153" s="85"/>
      <c r="AB153" s="9"/>
      <c r="AC153" s="8"/>
    </row>
    <row r="154" spans="1:29" ht="12.75">
      <c r="A154" s="6"/>
      <c r="B154" s="59"/>
      <c r="C154" s="6"/>
      <c r="D154" s="8"/>
      <c r="E154" s="8"/>
      <c r="F154" s="8"/>
      <c r="G154" s="8"/>
      <c r="H154" s="8"/>
      <c r="I154" s="6"/>
      <c r="J154" s="6"/>
      <c r="K154" s="6"/>
      <c r="L154" s="6"/>
      <c r="M154" s="20"/>
      <c r="N154" s="21"/>
      <c r="O154" s="7"/>
      <c r="P154" s="6"/>
      <c r="Q154" s="7"/>
      <c r="R154" s="6"/>
      <c r="S154" s="6"/>
      <c r="T154" s="85"/>
      <c r="U154" s="81"/>
      <c r="V154" s="85"/>
      <c r="W154" s="85"/>
      <c r="X154" s="98"/>
      <c r="Y154" s="85"/>
      <c r="Z154" s="98"/>
      <c r="AA154" s="85"/>
      <c r="AB154" s="9"/>
      <c r="AC154" s="8"/>
    </row>
    <row r="155" spans="1:29" ht="12.75">
      <c r="A155" s="6"/>
      <c r="B155" s="59"/>
      <c r="C155" s="6"/>
      <c r="D155" s="8"/>
      <c r="E155" s="8"/>
      <c r="F155" s="8"/>
      <c r="G155" s="8"/>
      <c r="H155" s="8"/>
      <c r="I155" s="6"/>
      <c r="J155" s="6"/>
      <c r="K155" s="6"/>
      <c r="L155" s="6"/>
      <c r="M155" s="20"/>
      <c r="N155" s="21"/>
      <c r="O155" s="7"/>
      <c r="P155" s="6"/>
      <c r="Q155" s="7"/>
      <c r="R155" s="6"/>
      <c r="S155" s="6"/>
      <c r="T155" s="85"/>
      <c r="U155" s="81"/>
      <c r="V155" s="85"/>
      <c r="W155" s="85"/>
      <c r="X155" s="98"/>
      <c r="Y155" s="85"/>
      <c r="Z155" s="98"/>
      <c r="AA155" s="85"/>
      <c r="AB155" s="9"/>
      <c r="AC155" s="8"/>
    </row>
    <row r="156" spans="1:29" ht="12.75">
      <c r="A156" s="6"/>
      <c r="B156" s="59"/>
      <c r="C156" s="6"/>
      <c r="D156" s="8"/>
      <c r="E156" s="8"/>
      <c r="F156" s="8"/>
      <c r="G156" s="8"/>
      <c r="H156" s="8"/>
      <c r="I156" s="6"/>
      <c r="J156" s="6"/>
      <c r="K156" s="6"/>
      <c r="L156" s="6"/>
      <c r="M156" s="20"/>
      <c r="N156" s="21"/>
      <c r="O156" s="7"/>
      <c r="P156" s="6"/>
      <c r="Q156" s="7"/>
      <c r="R156" s="6"/>
      <c r="S156" s="6"/>
      <c r="T156" s="85"/>
      <c r="U156" s="81"/>
      <c r="V156" s="85"/>
      <c r="W156" s="85"/>
      <c r="X156" s="98"/>
      <c r="Y156" s="85"/>
      <c r="Z156" s="98"/>
      <c r="AA156" s="85"/>
      <c r="AB156" s="9"/>
      <c r="AC156" s="8"/>
    </row>
    <row r="157" spans="1:29" ht="12.75">
      <c r="A157" s="6"/>
      <c r="B157" s="59"/>
      <c r="C157" s="6"/>
      <c r="D157" s="8"/>
      <c r="E157" s="8"/>
      <c r="F157" s="8"/>
      <c r="G157" s="8"/>
      <c r="H157" s="8"/>
      <c r="I157" s="6"/>
      <c r="J157" s="6"/>
      <c r="K157" s="6"/>
      <c r="L157" s="6"/>
      <c r="M157" s="20"/>
      <c r="N157" s="21"/>
      <c r="O157" s="7"/>
      <c r="P157" s="6"/>
      <c r="Q157" s="7"/>
      <c r="R157" s="6"/>
      <c r="S157" s="6"/>
      <c r="T157" s="85"/>
      <c r="U157" s="81"/>
      <c r="V157" s="85"/>
      <c r="W157" s="85"/>
      <c r="X157" s="98"/>
      <c r="Y157" s="85"/>
      <c r="Z157" s="98"/>
      <c r="AA157" s="85"/>
      <c r="AB157" s="9"/>
      <c r="AC157" s="8"/>
    </row>
    <row r="158" spans="1:29" ht="12.75">
      <c r="A158" s="6"/>
      <c r="B158" s="59"/>
      <c r="C158" s="6"/>
      <c r="D158" s="8"/>
      <c r="E158" s="8"/>
      <c r="F158" s="8"/>
      <c r="G158" s="8"/>
      <c r="H158" s="8"/>
      <c r="I158" s="6"/>
      <c r="J158" s="6"/>
      <c r="K158" s="6"/>
      <c r="L158" s="6"/>
      <c r="M158" s="20"/>
      <c r="N158" s="21"/>
      <c r="O158" s="7"/>
      <c r="P158" s="6"/>
      <c r="Q158" s="7"/>
      <c r="R158" s="6"/>
      <c r="S158" s="6"/>
      <c r="T158" s="85"/>
      <c r="U158" s="81"/>
      <c r="V158" s="85"/>
      <c r="W158" s="85"/>
      <c r="X158" s="98"/>
      <c r="Y158" s="85"/>
      <c r="Z158" s="98"/>
      <c r="AA158" s="85"/>
      <c r="AB158" s="9"/>
      <c r="AC158" s="8"/>
    </row>
    <row r="159" spans="1:29" ht="12.75">
      <c r="A159" s="6"/>
      <c r="B159" s="59"/>
      <c r="C159" s="6"/>
      <c r="D159" s="8"/>
      <c r="E159" s="8"/>
      <c r="F159" s="8"/>
      <c r="G159" s="8"/>
      <c r="H159" s="8"/>
      <c r="I159" s="6"/>
      <c r="J159" s="6"/>
      <c r="K159" s="6"/>
      <c r="L159" s="6"/>
      <c r="M159" s="20"/>
      <c r="N159" s="21"/>
      <c r="O159" s="7"/>
      <c r="P159" s="6"/>
      <c r="Q159" s="7"/>
      <c r="R159" s="6"/>
      <c r="S159" s="6"/>
      <c r="T159" s="85"/>
      <c r="U159" s="81"/>
      <c r="V159" s="85"/>
      <c r="W159" s="85"/>
      <c r="X159" s="98"/>
      <c r="Y159" s="85"/>
      <c r="Z159" s="98"/>
      <c r="AA159" s="85"/>
      <c r="AB159" s="9"/>
      <c r="AC159" s="8"/>
    </row>
    <row r="160" spans="1:29" ht="12.75">
      <c r="A160" s="6"/>
      <c r="B160" s="59"/>
      <c r="C160" s="6"/>
      <c r="D160" s="8"/>
      <c r="E160" s="8"/>
      <c r="F160" s="8"/>
      <c r="G160" s="8"/>
      <c r="H160" s="8"/>
      <c r="I160" s="6"/>
      <c r="J160" s="6"/>
      <c r="K160" s="6"/>
      <c r="L160" s="6"/>
      <c r="M160" s="20"/>
      <c r="N160" s="21"/>
      <c r="O160" s="7"/>
      <c r="P160" s="6"/>
      <c r="Q160" s="7"/>
      <c r="R160" s="6"/>
      <c r="S160" s="6"/>
      <c r="T160" s="85"/>
      <c r="U160" s="81"/>
      <c r="V160" s="85"/>
      <c r="W160" s="85"/>
      <c r="X160" s="98"/>
      <c r="Y160" s="85"/>
      <c r="Z160" s="98"/>
      <c r="AA160" s="85"/>
      <c r="AB160" s="9"/>
      <c r="AC160" s="8"/>
    </row>
    <row r="161" spans="1:29" ht="12.75">
      <c r="A161" s="6"/>
      <c r="B161" s="59"/>
      <c r="C161" s="6"/>
      <c r="D161" s="8"/>
      <c r="E161" s="8"/>
      <c r="F161" s="8"/>
      <c r="G161" s="8"/>
      <c r="H161" s="8"/>
      <c r="I161" s="6"/>
      <c r="J161" s="6"/>
      <c r="K161" s="6"/>
      <c r="L161" s="6"/>
      <c r="M161" s="20"/>
      <c r="N161" s="21"/>
      <c r="O161" s="7"/>
      <c r="P161" s="6"/>
      <c r="Q161" s="7"/>
      <c r="R161" s="6"/>
      <c r="S161" s="6"/>
      <c r="T161" s="85"/>
      <c r="U161" s="81"/>
      <c r="V161" s="85"/>
      <c r="W161" s="85"/>
      <c r="X161" s="98"/>
      <c r="Y161" s="85"/>
      <c r="Z161" s="98"/>
      <c r="AA161" s="85"/>
      <c r="AB161" s="9"/>
      <c r="AC161" s="8"/>
    </row>
    <row r="162" spans="1:29" ht="12.75">
      <c r="A162" s="6"/>
      <c r="B162" s="59"/>
      <c r="C162" s="6"/>
      <c r="D162" s="8"/>
      <c r="E162" s="8"/>
      <c r="F162" s="8"/>
      <c r="G162" s="8"/>
      <c r="H162" s="8"/>
      <c r="I162" s="6"/>
      <c r="J162" s="6"/>
      <c r="K162" s="6"/>
      <c r="L162" s="6"/>
      <c r="M162" s="20"/>
      <c r="N162" s="21"/>
      <c r="O162" s="7"/>
      <c r="P162" s="6"/>
      <c r="Q162" s="7"/>
      <c r="R162" s="6"/>
      <c r="S162" s="6"/>
      <c r="T162" s="85"/>
      <c r="U162" s="81"/>
      <c r="V162" s="85"/>
      <c r="W162" s="85"/>
      <c r="X162" s="98"/>
      <c r="Y162" s="85"/>
      <c r="Z162" s="98"/>
      <c r="AA162" s="85"/>
      <c r="AB162" s="9"/>
      <c r="AC162" s="8"/>
    </row>
    <row r="163" spans="1:29" ht="12.75">
      <c r="A163" s="6"/>
      <c r="B163" s="59"/>
      <c r="C163" s="6"/>
      <c r="D163" s="8"/>
      <c r="E163" s="8"/>
      <c r="F163" s="8"/>
      <c r="G163" s="8"/>
      <c r="H163" s="8"/>
      <c r="I163" s="6"/>
      <c r="J163" s="6"/>
      <c r="K163" s="6"/>
      <c r="L163" s="6"/>
      <c r="M163" s="20"/>
      <c r="N163" s="21"/>
      <c r="O163" s="7"/>
      <c r="P163" s="6"/>
      <c r="Q163" s="7"/>
      <c r="R163" s="6"/>
      <c r="S163" s="6"/>
      <c r="T163" s="85"/>
      <c r="U163" s="81"/>
      <c r="V163" s="85"/>
      <c r="W163" s="85"/>
      <c r="X163" s="98"/>
      <c r="Y163" s="85"/>
      <c r="Z163" s="98"/>
      <c r="AA163" s="85"/>
      <c r="AB163" s="9"/>
      <c r="AC163" s="8"/>
    </row>
    <row r="164" spans="1:29" ht="12.75">
      <c r="A164" s="6"/>
      <c r="B164" s="59"/>
      <c r="C164" s="6"/>
      <c r="D164" s="8"/>
      <c r="E164" s="8"/>
      <c r="F164" s="8"/>
      <c r="G164" s="8"/>
      <c r="H164" s="8"/>
      <c r="I164" s="6"/>
      <c r="J164" s="6"/>
      <c r="K164" s="6"/>
      <c r="L164" s="6"/>
      <c r="M164" s="20"/>
      <c r="N164" s="21"/>
      <c r="O164" s="7"/>
      <c r="P164" s="6"/>
      <c r="Q164" s="7"/>
      <c r="R164" s="6"/>
      <c r="S164" s="6"/>
      <c r="T164" s="85"/>
      <c r="U164" s="81"/>
      <c r="V164" s="85"/>
      <c r="W164" s="85"/>
      <c r="X164" s="98"/>
      <c r="Y164" s="85"/>
      <c r="Z164" s="98"/>
      <c r="AA164" s="85"/>
      <c r="AB164" s="9"/>
      <c r="AC164" s="8"/>
    </row>
    <row r="165" spans="1:29" ht="12.75">
      <c r="A165" s="6"/>
      <c r="B165" s="59"/>
      <c r="C165" s="6"/>
      <c r="D165" s="8"/>
      <c r="E165" s="8"/>
      <c r="F165" s="8"/>
      <c r="G165" s="8"/>
      <c r="H165" s="8"/>
      <c r="I165" s="6"/>
      <c r="J165" s="6"/>
      <c r="K165" s="6"/>
      <c r="L165" s="6"/>
      <c r="M165" s="20"/>
      <c r="N165" s="21"/>
      <c r="O165" s="7"/>
      <c r="P165" s="6"/>
      <c r="Q165" s="7"/>
      <c r="R165" s="6"/>
      <c r="S165" s="6"/>
      <c r="T165" s="85"/>
      <c r="U165" s="81"/>
      <c r="V165" s="85"/>
      <c r="W165" s="85"/>
      <c r="X165" s="98"/>
      <c r="Y165" s="85"/>
      <c r="Z165" s="98"/>
      <c r="AA165" s="85"/>
      <c r="AB165" s="9"/>
      <c r="AC165" s="8"/>
    </row>
    <row r="166" spans="1:29" ht="12.75">
      <c r="A166" s="6"/>
      <c r="B166" s="59"/>
      <c r="C166" s="6"/>
      <c r="D166" s="8"/>
      <c r="E166" s="8"/>
      <c r="F166" s="8"/>
      <c r="G166" s="8"/>
      <c r="H166" s="8"/>
      <c r="I166" s="6"/>
      <c r="J166" s="6"/>
      <c r="K166" s="6"/>
      <c r="L166" s="6"/>
      <c r="M166" s="20"/>
      <c r="N166" s="21"/>
      <c r="O166" s="7"/>
      <c r="P166" s="6"/>
      <c r="Q166" s="7"/>
      <c r="R166" s="6"/>
      <c r="S166" s="6"/>
      <c r="T166" s="85"/>
      <c r="U166" s="81"/>
      <c r="V166" s="85"/>
      <c r="W166" s="85"/>
      <c r="X166" s="98"/>
      <c r="Y166" s="85"/>
      <c r="Z166" s="98"/>
      <c r="AA166" s="85"/>
      <c r="AB166" s="9"/>
      <c r="AC166" s="8"/>
    </row>
    <row r="167" spans="1:29" ht="12.75">
      <c r="A167" s="6"/>
      <c r="B167" s="59"/>
      <c r="C167" s="6"/>
      <c r="D167" s="8"/>
      <c r="E167" s="8"/>
      <c r="F167" s="8"/>
      <c r="G167" s="8"/>
      <c r="H167" s="8"/>
      <c r="I167" s="6"/>
      <c r="J167" s="6"/>
      <c r="K167" s="6"/>
      <c r="L167" s="6"/>
      <c r="M167" s="20"/>
      <c r="N167" s="21"/>
      <c r="O167" s="7"/>
      <c r="P167" s="6"/>
      <c r="Q167" s="7"/>
      <c r="R167" s="6"/>
      <c r="S167" s="6"/>
      <c r="T167" s="85"/>
      <c r="U167" s="81"/>
      <c r="V167" s="85"/>
      <c r="W167" s="85"/>
      <c r="X167" s="98"/>
      <c r="Y167" s="85"/>
      <c r="Z167" s="98"/>
      <c r="AA167" s="85"/>
      <c r="AB167" s="9"/>
      <c r="AC167" s="8"/>
    </row>
    <row r="168" spans="1:29" ht="12.75">
      <c r="A168" s="6"/>
      <c r="B168" s="59"/>
      <c r="C168" s="6"/>
      <c r="D168" s="8"/>
      <c r="E168" s="8"/>
      <c r="F168" s="8"/>
      <c r="G168" s="8"/>
      <c r="H168" s="8"/>
      <c r="I168" s="6"/>
      <c r="J168" s="6"/>
      <c r="K168" s="6"/>
      <c r="L168" s="6"/>
      <c r="M168" s="20"/>
      <c r="N168" s="21"/>
      <c r="O168" s="7"/>
      <c r="P168" s="6"/>
      <c r="Q168" s="7"/>
      <c r="R168" s="6"/>
      <c r="S168" s="6"/>
      <c r="T168" s="85"/>
      <c r="U168" s="81"/>
      <c r="V168" s="85"/>
      <c r="W168" s="85"/>
      <c r="X168" s="98"/>
      <c r="Y168" s="85"/>
      <c r="Z168" s="98"/>
      <c r="AA168" s="85"/>
      <c r="AB168" s="9"/>
      <c r="AC168" s="8"/>
    </row>
    <row r="169" spans="1:29" ht="12.75">
      <c r="A169" s="6"/>
      <c r="B169" s="59"/>
      <c r="C169" s="6"/>
      <c r="D169" s="8"/>
      <c r="E169" s="8"/>
      <c r="F169" s="8"/>
      <c r="G169" s="8"/>
      <c r="H169" s="8"/>
      <c r="I169" s="6"/>
      <c r="J169" s="6"/>
      <c r="K169" s="6"/>
      <c r="L169" s="6"/>
      <c r="M169" s="20"/>
      <c r="N169" s="21"/>
      <c r="O169" s="7"/>
      <c r="P169" s="6"/>
      <c r="Q169" s="7"/>
      <c r="R169" s="6"/>
      <c r="S169" s="6"/>
      <c r="T169" s="85"/>
      <c r="U169" s="81"/>
      <c r="V169" s="85"/>
      <c r="W169" s="85"/>
      <c r="X169" s="98"/>
      <c r="Y169" s="85"/>
      <c r="Z169" s="98"/>
      <c r="AA169" s="85"/>
      <c r="AB169" s="9"/>
      <c r="AC169" s="8"/>
    </row>
    <row r="170" spans="1:29" ht="12.75">
      <c r="A170" s="6"/>
      <c r="B170" s="59"/>
      <c r="C170" s="6"/>
      <c r="D170" s="8"/>
      <c r="E170" s="8"/>
      <c r="F170" s="8"/>
      <c r="G170" s="8"/>
      <c r="H170" s="8"/>
      <c r="I170" s="6"/>
      <c r="J170" s="6"/>
      <c r="K170" s="6"/>
      <c r="L170" s="6"/>
      <c r="M170" s="20"/>
      <c r="N170" s="21"/>
      <c r="O170" s="7"/>
      <c r="P170" s="6"/>
      <c r="Q170" s="7"/>
      <c r="R170" s="6"/>
      <c r="S170" s="6"/>
      <c r="T170" s="85"/>
      <c r="U170" s="81"/>
      <c r="V170" s="85"/>
      <c r="W170" s="85"/>
      <c r="X170" s="98"/>
      <c r="Y170" s="85"/>
      <c r="Z170" s="98"/>
      <c r="AA170" s="85"/>
      <c r="AB170" s="9"/>
      <c r="AC170" s="8"/>
    </row>
    <row r="171" spans="1:29" ht="12.75">
      <c r="A171" s="6"/>
      <c r="B171" s="59"/>
      <c r="C171" s="6"/>
      <c r="D171" s="8"/>
      <c r="E171" s="8"/>
      <c r="F171" s="8"/>
      <c r="G171" s="8"/>
      <c r="H171" s="8"/>
      <c r="I171" s="6"/>
      <c r="J171" s="6"/>
      <c r="K171" s="6"/>
      <c r="L171" s="6"/>
      <c r="M171" s="20"/>
      <c r="N171" s="21"/>
      <c r="O171" s="7"/>
      <c r="P171" s="6"/>
      <c r="Q171" s="7"/>
      <c r="R171" s="6"/>
      <c r="S171" s="6"/>
      <c r="T171" s="85"/>
      <c r="U171" s="81"/>
      <c r="V171" s="85"/>
      <c r="W171" s="85"/>
      <c r="X171" s="98"/>
      <c r="Y171" s="85"/>
      <c r="Z171" s="98"/>
      <c r="AA171" s="85"/>
      <c r="AB171" s="9"/>
      <c r="AC171" s="8"/>
    </row>
    <row r="172" spans="1:29" ht="12.75">
      <c r="A172" s="6"/>
      <c r="B172" s="59"/>
      <c r="C172" s="6"/>
      <c r="D172" s="8"/>
      <c r="E172" s="8"/>
      <c r="F172" s="8"/>
      <c r="G172" s="8"/>
      <c r="H172" s="8"/>
      <c r="I172" s="6"/>
      <c r="J172" s="6"/>
      <c r="K172" s="6"/>
      <c r="L172" s="6"/>
      <c r="M172" s="20"/>
      <c r="N172" s="21"/>
      <c r="O172" s="7"/>
      <c r="P172" s="6"/>
      <c r="Q172" s="7"/>
      <c r="R172" s="6"/>
      <c r="S172" s="6"/>
      <c r="T172" s="85"/>
      <c r="U172" s="81"/>
      <c r="V172" s="85"/>
      <c r="W172" s="85"/>
      <c r="X172" s="98"/>
      <c r="Y172" s="85"/>
      <c r="Z172" s="98"/>
      <c r="AA172" s="85"/>
      <c r="AB172" s="9"/>
      <c r="AC172" s="8"/>
    </row>
    <row r="173" spans="1:29" ht="12.75">
      <c r="A173" s="6"/>
      <c r="B173" s="59"/>
      <c r="C173" s="6"/>
      <c r="D173" s="8"/>
      <c r="E173" s="8"/>
      <c r="F173" s="8"/>
      <c r="G173" s="8"/>
      <c r="H173" s="8"/>
      <c r="I173" s="6"/>
      <c r="J173" s="6"/>
      <c r="K173" s="6"/>
      <c r="L173" s="6"/>
      <c r="M173" s="20"/>
      <c r="N173" s="21"/>
      <c r="O173" s="7"/>
      <c r="P173" s="6"/>
      <c r="Q173" s="7"/>
      <c r="R173" s="6"/>
      <c r="S173" s="6"/>
      <c r="T173" s="85"/>
      <c r="U173" s="81"/>
      <c r="V173" s="85"/>
      <c r="W173" s="85"/>
      <c r="X173" s="98"/>
      <c r="Y173" s="85"/>
      <c r="Z173" s="98"/>
      <c r="AA173" s="85"/>
      <c r="AB173" s="9"/>
      <c r="AC173" s="8"/>
    </row>
    <row r="174" spans="1:29" ht="12.75">
      <c r="A174" s="6"/>
      <c r="B174" s="59"/>
      <c r="C174" s="6"/>
      <c r="D174" s="8"/>
      <c r="E174" s="8"/>
      <c r="F174" s="8"/>
      <c r="G174" s="8"/>
      <c r="H174" s="8"/>
      <c r="I174" s="6"/>
      <c r="J174" s="6"/>
      <c r="K174" s="6"/>
      <c r="L174" s="6"/>
      <c r="M174" s="20"/>
      <c r="N174" s="21"/>
      <c r="O174" s="7"/>
      <c r="P174" s="6"/>
      <c r="Q174" s="7"/>
      <c r="R174" s="6"/>
      <c r="S174" s="6"/>
      <c r="T174" s="85"/>
      <c r="U174" s="81"/>
      <c r="V174" s="85"/>
      <c r="W174" s="85"/>
      <c r="X174" s="98"/>
      <c r="Y174" s="85"/>
      <c r="Z174" s="98"/>
      <c r="AA174" s="85"/>
      <c r="AB174" s="9"/>
      <c r="AC174" s="8"/>
    </row>
    <row r="175" spans="1:29" ht="12.75">
      <c r="A175" s="6"/>
      <c r="B175" s="59"/>
      <c r="C175" s="6"/>
      <c r="D175" s="8"/>
      <c r="E175" s="8"/>
      <c r="F175" s="8"/>
      <c r="G175" s="8"/>
      <c r="H175" s="8"/>
      <c r="I175" s="6"/>
      <c r="J175" s="6"/>
      <c r="K175" s="6"/>
      <c r="L175" s="6"/>
      <c r="M175" s="20"/>
      <c r="N175" s="21"/>
      <c r="O175" s="7"/>
      <c r="P175" s="6"/>
      <c r="Q175" s="7"/>
      <c r="R175" s="6"/>
      <c r="S175" s="6"/>
      <c r="T175" s="85"/>
      <c r="U175" s="81"/>
      <c r="V175" s="85"/>
      <c r="W175" s="85"/>
      <c r="X175" s="98"/>
      <c r="Y175" s="85"/>
      <c r="Z175" s="98"/>
      <c r="AA175" s="85"/>
      <c r="AB175" s="9"/>
      <c r="AC175" s="8"/>
    </row>
    <row r="176" spans="1:29" ht="12.75">
      <c r="A176" s="6"/>
      <c r="B176" s="59"/>
      <c r="C176" s="6"/>
      <c r="D176" s="8"/>
      <c r="E176" s="8"/>
      <c r="F176" s="8"/>
      <c r="G176" s="8"/>
      <c r="H176" s="8"/>
      <c r="I176" s="6"/>
      <c r="J176" s="6"/>
      <c r="K176" s="6"/>
      <c r="L176" s="6"/>
      <c r="M176" s="20"/>
      <c r="N176" s="21"/>
      <c r="O176" s="7"/>
      <c r="P176" s="6"/>
      <c r="Q176" s="7"/>
      <c r="R176" s="6"/>
      <c r="S176" s="6"/>
      <c r="T176" s="85"/>
      <c r="U176" s="81"/>
      <c r="V176" s="85"/>
      <c r="W176" s="85"/>
      <c r="X176" s="98"/>
      <c r="Y176" s="85"/>
      <c r="Z176" s="98"/>
      <c r="AA176" s="85"/>
      <c r="AB176" s="9"/>
      <c r="AC176" s="8"/>
    </row>
    <row r="177" spans="1:29" ht="12.75">
      <c r="A177" s="6"/>
      <c r="B177" s="59"/>
      <c r="C177" s="6"/>
      <c r="D177" s="8"/>
      <c r="E177" s="8"/>
      <c r="F177" s="8"/>
      <c r="G177" s="8"/>
      <c r="H177" s="8"/>
      <c r="I177" s="6"/>
      <c r="J177" s="6"/>
      <c r="K177" s="6"/>
      <c r="L177" s="6"/>
      <c r="M177" s="20"/>
      <c r="N177" s="21"/>
      <c r="O177" s="7"/>
      <c r="P177" s="6"/>
      <c r="Q177" s="7"/>
      <c r="R177" s="6"/>
      <c r="S177" s="6"/>
      <c r="T177" s="85"/>
      <c r="U177" s="81"/>
      <c r="V177" s="85"/>
      <c r="W177" s="85"/>
      <c r="X177" s="98"/>
      <c r="Y177" s="85"/>
      <c r="Z177" s="98"/>
      <c r="AA177" s="85"/>
      <c r="AB177" s="9"/>
      <c r="AC177" s="8"/>
    </row>
    <row r="178" spans="1:29" ht="12.75">
      <c r="A178" s="6"/>
      <c r="B178" s="59"/>
      <c r="C178" s="6"/>
      <c r="D178" s="8"/>
      <c r="E178" s="8"/>
      <c r="F178" s="8"/>
      <c r="G178" s="8"/>
      <c r="H178" s="8"/>
      <c r="I178" s="6"/>
      <c r="J178" s="6"/>
      <c r="K178" s="6"/>
      <c r="L178" s="6"/>
      <c r="M178" s="20"/>
      <c r="N178" s="21"/>
      <c r="O178" s="7"/>
      <c r="P178" s="6"/>
      <c r="Q178" s="7"/>
      <c r="R178" s="6"/>
      <c r="S178" s="6"/>
      <c r="T178" s="85"/>
      <c r="U178" s="81"/>
      <c r="V178" s="85"/>
      <c r="W178" s="85"/>
      <c r="X178" s="98"/>
      <c r="Y178" s="85"/>
      <c r="Z178" s="98"/>
      <c r="AA178" s="85"/>
      <c r="AB178" s="9"/>
      <c r="AC178" s="8"/>
    </row>
    <row r="179" spans="1:29" ht="12.75">
      <c r="A179" s="6"/>
      <c r="B179" s="59"/>
      <c r="C179" s="6"/>
      <c r="D179" s="8"/>
      <c r="E179" s="8"/>
      <c r="F179" s="8"/>
      <c r="G179" s="8"/>
      <c r="H179" s="8"/>
      <c r="I179" s="6"/>
      <c r="J179" s="6"/>
      <c r="K179" s="6"/>
      <c r="L179" s="6"/>
      <c r="M179" s="20"/>
      <c r="N179" s="21"/>
      <c r="O179" s="7"/>
      <c r="P179" s="6"/>
      <c r="Q179" s="7"/>
      <c r="R179" s="6"/>
      <c r="S179" s="6"/>
      <c r="T179" s="85"/>
      <c r="U179" s="81"/>
      <c r="V179" s="85"/>
      <c r="W179" s="85"/>
      <c r="X179" s="98"/>
      <c r="Y179" s="85"/>
      <c r="Z179" s="98"/>
      <c r="AA179" s="85"/>
      <c r="AB179" s="9"/>
      <c r="AC179" s="8"/>
    </row>
    <row r="180" spans="1:29" ht="12.75">
      <c r="A180" s="6"/>
      <c r="B180" s="59"/>
      <c r="C180" s="6"/>
      <c r="D180" s="8"/>
      <c r="E180" s="8"/>
      <c r="F180" s="8"/>
      <c r="G180" s="8"/>
      <c r="H180" s="8"/>
      <c r="I180" s="6"/>
      <c r="J180" s="6"/>
      <c r="K180" s="6"/>
      <c r="L180" s="6"/>
      <c r="M180" s="20"/>
      <c r="N180" s="21"/>
      <c r="O180" s="7"/>
      <c r="P180" s="6"/>
      <c r="Q180" s="7"/>
      <c r="R180" s="6"/>
      <c r="S180" s="6"/>
      <c r="T180" s="85"/>
      <c r="U180" s="81"/>
      <c r="V180" s="85"/>
      <c r="W180" s="85"/>
      <c r="X180" s="98"/>
      <c r="Y180" s="85"/>
      <c r="Z180" s="98"/>
      <c r="AA180" s="85"/>
      <c r="AB180" s="9"/>
      <c r="AC180" s="8"/>
    </row>
    <row r="181" spans="1:29" ht="12.75">
      <c r="A181" s="6"/>
      <c r="B181" s="59"/>
      <c r="C181" s="6"/>
      <c r="D181" s="8"/>
      <c r="E181" s="8"/>
      <c r="F181" s="8"/>
      <c r="G181" s="8"/>
      <c r="H181" s="8"/>
      <c r="I181" s="6"/>
      <c r="J181" s="6"/>
      <c r="K181" s="6"/>
      <c r="L181" s="6"/>
      <c r="M181" s="20"/>
      <c r="N181" s="21"/>
      <c r="O181" s="7"/>
      <c r="P181" s="6"/>
      <c r="Q181" s="7"/>
      <c r="R181" s="6"/>
      <c r="S181" s="6"/>
      <c r="T181" s="85"/>
      <c r="U181" s="81"/>
      <c r="V181" s="85"/>
      <c r="W181" s="85"/>
      <c r="X181" s="98"/>
      <c r="Y181" s="85"/>
      <c r="Z181" s="98"/>
      <c r="AA181" s="85"/>
      <c r="AB181" s="9"/>
      <c r="AC181" s="8"/>
    </row>
    <row r="182" spans="1:29" ht="12.75">
      <c r="A182" s="6"/>
      <c r="B182" s="59"/>
      <c r="C182" s="6"/>
      <c r="D182" s="8"/>
      <c r="E182" s="8"/>
      <c r="F182" s="8"/>
      <c r="G182" s="8"/>
      <c r="H182" s="8"/>
      <c r="I182" s="6"/>
      <c r="J182" s="6"/>
      <c r="K182" s="6"/>
      <c r="L182" s="6"/>
      <c r="M182" s="20"/>
      <c r="N182" s="21"/>
      <c r="O182" s="7"/>
      <c r="P182" s="6"/>
      <c r="Q182" s="7"/>
      <c r="R182" s="6"/>
      <c r="S182" s="6"/>
      <c r="T182" s="85"/>
      <c r="U182" s="81"/>
      <c r="V182" s="85"/>
      <c r="W182" s="85"/>
      <c r="X182" s="98"/>
      <c r="Y182" s="85"/>
      <c r="Z182" s="98"/>
      <c r="AA182" s="85"/>
      <c r="AB182" s="9"/>
      <c r="AC182" s="8"/>
    </row>
    <row r="183" spans="2:17" ht="12.75">
      <c r="B183" s="60"/>
      <c r="M183" s="22"/>
      <c r="N183" s="23"/>
      <c r="O183" s="7"/>
      <c r="Q183" s="7"/>
    </row>
    <row r="184" spans="2:17" ht="12.75">
      <c r="B184" s="60"/>
      <c r="M184" s="22"/>
      <c r="N184" s="23"/>
      <c r="O184" s="7"/>
      <c r="Q184" s="7"/>
    </row>
    <row r="185" spans="2:17" ht="12.75">
      <c r="B185" s="60"/>
      <c r="M185" s="22"/>
      <c r="N185" s="23"/>
      <c r="O185" s="7"/>
      <c r="Q185" s="7"/>
    </row>
    <row r="186" spans="2:17" ht="12.75">
      <c r="B186" s="60"/>
      <c r="M186" s="22"/>
      <c r="N186" s="23"/>
      <c r="O186" s="7"/>
      <c r="Q186" s="7"/>
    </row>
    <row r="187" spans="2:17" ht="12.75">
      <c r="B187" s="60"/>
      <c r="M187" s="22"/>
      <c r="N187" s="23"/>
      <c r="O187" s="7"/>
      <c r="Q187" s="7"/>
    </row>
    <row r="188" spans="2:17" ht="12.75">
      <c r="B188" s="60"/>
      <c r="M188" s="22"/>
      <c r="N188" s="23"/>
      <c r="O188" s="7"/>
      <c r="Q188" s="7"/>
    </row>
    <row r="189" spans="2:17" ht="12.75">
      <c r="B189" s="60"/>
      <c r="M189" s="22"/>
      <c r="N189" s="23"/>
      <c r="O189" s="7"/>
      <c r="Q189" s="7"/>
    </row>
    <row r="190" spans="2:17" ht="12.75">
      <c r="B190" s="60"/>
      <c r="M190" s="22"/>
      <c r="N190" s="23"/>
      <c r="O190" s="7"/>
      <c r="Q190" s="7"/>
    </row>
    <row r="191" spans="2:17" ht="12.75">
      <c r="B191" s="60"/>
      <c r="M191" s="22"/>
      <c r="N191" s="23"/>
      <c r="O191" s="7"/>
      <c r="Q191" s="7"/>
    </row>
    <row r="192" spans="2:17" ht="12.75">
      <c r="B192" s="60"/>
      <c r="M192" s="22"/>
      <c r="N192" s="23"/>
      <c r="O192" s="7"/>
      <c r="Q192" s="7"/>
    </row>
    <row r="193" spans="2:17" ht="12.75">
      <c r="B193" s="60"/>
      <c r="M193" s="22"/>
      <c r="N193" s="23"/>
      <c r="O193" s="7"/>
      <c r="Q193" s="7"/>
    </row>
    <row r="194" spans="2:17" ht="12.75">
      <c r="B194" s="60"/>
      <c r="M194" s="22"/>
      <c r="N194" s="23"/>
      <c r="O194" s="7"/>
      <c r="Q194" s="7"/>
    </row>
    <row r="195" spans="2:17" ht="12.75">
      <c r="B195" s="60"/>
      <c r="M195" s="22"/>
      <c r="N195" s="23"/>
      <c r="O195" s="7"/>
      <c r="Q195" s="7"/>
    </row>
    <row r="196" spans="2:17" ht="12.75">
      <c r="B196" s="60"/>
      <c r="M196" s="22"/>
      <c r="N196" s="23"/>
      <c r="O196" s="7"/>
      <c r="Q196" s="7"/>
    </row>
    <row r="197" spans="2:17" ht="12.75">
      <c r="B197" s="60"/>
      <c r="M197" s="22"/>
      <c r="N197" s="23"/>
      <c r="O197" s="7"/>
      <c r="Q197" s="7"/>
    </row>
    <row r="198" spans="2:17" ht="12.75">
      <c r="B198" s="60"/>
      <c r="M198" s="22"/>
      <c r="N198" s="23"/>
      <c r="O198" s="7"/>
      <c r="Q198" s="7"/>
    </row>
    <row r="199" spans="2:17" ht="12.75">
      <c r="B199" s="60"/>
      <c r="M199" s="22"/>
      <c r="N199" s="23"/>
      <c r="O199" s="7"/>
      <c r="Q199" s="7"/>
    </row>
    <row r="200" spans="2:17" ht="12.75">
      <c r="B200" s="60"/>
      <c r="M200" s="22"/>
      <c r="N200" s="23"/>
      <c r="O200" s="7"/>
      <c r="Q200" s="7"/>
    </row>
    <row r="201" spans="2:17" ht="12.75">
      <c r="B201" s="60"/>
      <c r="M201" s="22"/>
      <c r="N201" s="23"/>
      <c r="O201" s="7"/>
      <c r="Q201" s="7"/>
    </row>
    <row r="202" spans="2:17" ht="12.75">
      <c r="B202" s="60"/>
      <c r="M202" s="22"/>
      <c r="N202" s="23"/>
      <c r="O202" s="7"/>
      <c r="Q202" s="7"/>
    </row>
    <row r="203" spans="2:17" ht="12.75">
      <c r="B203" s="60"/>
      <c r="M203" s="22"/>
      <c r="N203" s="23"/>
      <c r="O203" s="7"/>
      <c r="Q203" s="7"/>
    </row>
    <row r="204" spans="2:17" ht="12.75">
      <c r="B204" s="60"/>
      <c r="M204" s="22"/>
      <c r="N204" s="23"/>
      <c r="O204" s="7"/>
      <c r="Q204" s="7"/>
    </row>
    <row r="205" spans="2:17" ht="12.75">
      <c r="B205" s="60"/>
      <c r="M205" s="22"/>
      <c r="N205" s="23"/>
      <c r="O205" s="7"/>
      <c r="Q205" s="7"/>
    </row>
    <row r="206" spans="2:17" ht="12.75">
      <c r="B206" s="60"/>
      <c r="M206" s="22"/>
      <c r="N206" s="23"/>
      <c r="O206" s="7"/>
      <c r="Q206" s="7"/>
    </row>
    <row r="207" spans="2:17" ht="12.75">
      <c r="B207" s="60"/>
      <c r="M207" s="22"/>
      <c r="N207" s="23"/>
      <c r="O207" s="7"/>
      <c r="Q207" s="7"/>
    </row>
    <row r="208" spans="2:17" ht="12.75">
      <c r="B208" s="60"/>
      <c r="M208" s="22"/>
      <c r="N208" s="23"/>
      <c r="O208" s="7"/>
      <c r="Q208" s="7"/>
    </row>
    <row r="209" spans="2:17" ht="12.75">
      <c r="B209" s="60"/>
      <c r="M209" s="22"/>
      <c r="N209" s="23"/>
      <c r="O209" s="7"/>
      <c r="Q209" s="7"/>
    </row>
    <row r="210" spans="2:17" ht="12.75">
      <c r="B210" s="60"/>
      <c r="M210" s="22"/>
      <c r="N210" s="23"/>
      <c r="O210" s="7"/>
      <c r="Q210" s="7"/>
    </row>
    <row r="211" spans="2:17" ht="12.75">
      <c r="B211" s="60"/>
      <c r="M211" s="22"/>
      <c r="N211" s="23"/>
      <c r="O211" s="7"/>
      <c r="Q211" s="7"/>
    </row>
    <row r="212" spans="2:17" ht="12.75">
      <c r="B212" s="60"/>
      <c r="M212" s="22"/>
      <c r="N212" s="23"/>
      <c r="O212" s="7"/>
      <c r="Q212" s="7"/>
    </row>
    <row r="213" spans="2:17" ht="12.75">
      <c r="B213" s="60"/>
      <c r="M213" s="22"/>
      <c r="N213" s="23"/>
      <c r="O213" s="7"/>
      <c r="Q213" s="7"/>
    </row>
    <row r="214" spans="2:17" ht="12.75">
      <c r="B214" s="60"/>
      <c r="M214" s="22"/>
      <c r="N214" s="23"/>
      <c r="O214" s="7"/>
      <c r="Q214" s="7"/>
    </row>
    <row r="215" spans="2:17" ht="12.75">
      <c r="B215" s="60"/>
      <c r="M215" s="22"/>
      <c r="N215" s="23"/>
      <c r="O215" s="7"/>
      <c r="Q215" s="7"/>
    </row>
    <row r="216" spans="2:17" ht="12.75">
      <c r="B216" s="60"/>
      <c r="M216" s="22"/>
      <c r="N216" s="23"/>
      <c r="O216" s="7"/>
      <c r="Q216" s="7"/>
    </row>
    <row r="217" spans="2:17" ht="12.75">
      <c r="B217" s="60"/>
      <c r="M217" s="22"/>
      <c r="N217" s="23"/>
      <c r="O217" s="7"/>
      <c r="Q217" s="7"/>
    </row>
    <row r="218" spans="2:17" ht="12.75">
      <c r="B218" s="60"/>
      <c r="M218" s="22"/>
      <c r="N218" s="23"/>
      <c r="O218" s="7"/>
      <c r="Q218" s="7"/>
    </row>
    <row r="219" spans="2:17" ht="12.75">
      <c r="B219" s="60"/>
      <c r="M219" s="22"/>
      <c r="N219" s="23"/>
      <c r="O219" s="7"/>
      <c r="Q219" s="7"/>
    </row>
    <row r="220" spans="2:17" ht="12.75">
      <c r="B220" s="60"/>
      <c r="M220" s="22"/>
      <c r="N220" s="23"/>
      <c r="O220" s="7"/>
      <c r="Q220" s="7"/>
    </row>
    <row r="221" spans="2:17" ht="12.75">
      <c r="B221" s="60"/>
      <c r="M221" s="22"/>
      <c r="N221" s="23"/>
      <c r="O221" s="7"/>
      <c r="Q221" s="7"/>
    </row>
    <row r="222" spans="2:17" ht="12.75">
      <c r="B222" s="60"/>
      <c r="M222" s="22"/>
      <c r="N222" s="23"/>
      <c r="O222" s="7"/>
      <c r="Q222" s="7"/>
    </row>
    <row r="223" spans="2:17" ht="12.75">
      <c r="B223" s="60"/>
      <c r="M223" s="22"/>
      <c r="N223" s="23"/>
      <c r="O223" s="7"/>
      <c r="Q223" s="7"/>
    </row>
    <row r="224" spans="2:17" ht="12.75">
      <c r="B224" s="60"/>
      <c r="M224" s="22"/>
      <c r="N224" s="23"/>
      <c r="O224" s="7"/>
      <c r="Q224" s="7"/>
    </row>
    <row r="225" spans="2:17" ht="12.75">
      <c r="B225" s="60"/>
      <c r="M225" s="22"/>
      <c r="N225" s="23"/>
      <c r="O225" s="7"/>
      <c r="Q225" s="7"/>
    </row>
    <row r="226" spans="2:17" ht="12.75">
      <c r="B226" s="60"/>
      <c r="M226" s="22"/>
      <c r="N226" s="23"/>
      <c r="O226" s="7"/>
      <c r="Q226" s="7"/>
    </row>
    <row r="227" spans="2:17" ht="12.75">
      <c r="B227" s="60"/>
      <c r="M227" s="22"/>
      <c r="N227" s="23"/>
      <c r="O227" s="7"/>
      <c r="Q227" s="7"/>
    </row>
    <row r="228" spans="2:17" ht="12.75">
      <c r="B228" s="60"/>
      <c r="M228" s="22"/>
      <c r="N228" s="23"/>
      <c r="O228" s="7"/>
      <c r="Q228" s="7"/>
    </row>
    <row r="229" spans="2:17" ht="12.75">
      <c r="B229" s="60"/>
      <c r="M229" s="22"/>
      <c r="N229" s="23"/>
      <c r="O229" s="7"/>
      <c r="Q229" s="7"/>
    </row>
    <row r="230" spans="2:17" ht="12.75">
      <c r="B230" s="60"/>
      <c r="M230" s="22"/>
      <c r="N230" s="23"/>
      <c r="O230" s="7"/>
      <c r="Q230" s="7"/>
    </row>
    <row r="231" spans="2:17" ht="12.75">
      <c r="B231" s="60"/>
      <c r="M231" s="22"/>
      <c r="N231" s="23"/>
      <c r="O231" s="7"/>
      <c r="Q231" s="7"/>
    </row>
    <row r="232" spans="2:17" ht="12.75">
      <c r="B232" s="60"/>
      <c r="M232" s="22"/>
      <c r="N232" s="23"/>
      <c r="O232" s="7"/>
      <c r="Q232" s="7"/>
    </row>
    <row r="233" spans="2:17" ht="12.75">
      <c r="B233" s="60"/>
      <c r="M233" s="22"/>
      <c r="N233" s="23"/>
      <c r="O233" s="7"/>
      <c r="Q233" s="7"/>
    </row>
    <row r="234" spans="2:17" ht="12.75">
      <c r="B234" s="60"/>
      <c r="M234" s="22"/>
      <c r="N234" s="23"/>
      <c r="O234" s="7"/>
      <c r="Q234" s="7"/>
    </row>
    <row r="235" spans="2:17" ht="12.75">
      <c r="B235" s="60"/>
      <c r="M235" s="22"/>
      <c r="N235" s="23"/>
      <c r="O235" s="7"/>
      <c r="Q235" s="7"/>
    </row>
    <row r="236" spans="2:17" ht="12.75">
      <c r="B236" s="60"/>
      <c r="M236" s="22"/>
      <c r="N236" s="23"/>
      <c r="O236" s="7"/>
      <c r="Q236" s="7"/>
    </row>
    <row r="237" spans="2:17" ht="12.75">
      <c r="B237" s="60"/>
      <c r="M237" s="22"/>
      <c r="N237" s="23"/>
      <c r="O237" s="7"/>
      <c r="Q237" s="7"/>
    </row>
    <row r="238" spans="2:17" ht="12.75">
      <c r="B238" s="60"/>
      <c r="M238" s="22"/>
      <c r="N238" s="23"/>
      <c r="O238" s="7"/>
      <c r="Q238" s="7"/>
    </row>
    <row r="239" spans="2:17" ht="12.75">
      <c r="B239" s="60"/>
      <c r="M239" s="22"/>
      <c r="N239" s="23"/>
      <c r="O239" s="7"/>
      <c r="Q239" s="7"/>
    </row>
    <row r="240" spans="2:17" ht="12.75">
      <c r="B240" s="60"/>
      <c r="M240" s="22"/>
      <c r="N240" s="23"/>
      <c r="O240" s="7"/>
      <c r="Q240" s="7"/>
    </row>
    <row r="241" spans="2:17" ht="12.75">
      <c r="B241" s="60"/>
      <c r="M241" s="22"/>
      <c r="N241" s="23"/>
      <c r="O241" s="7"/>
      <c r="Q241" s="7"/>
    </row>
    <row r="242" spans="2:17" ht="12.75">
      <c r="B242" s="60"/>
      <c r="M242" s="22"/>
      <c r="N242" s="23"/>
      <c r="O242" s="7"/>
      <c r="Q242" s="7"/>
    </row>
    <row r="243" spans="2:17" ht="12.75">
      <c r="B243" s="60"/>
      <c r="M243" s="22"/>
      <c r="N243" s="23"/>
      <c r="O243" s="7"/>
      <c r="Q243" s="7"/>
    </row>
    <row r="244" spans="2:17" ht="12.75">
      <c r="B244" s="60"/>
      <c r="M244" s="22"/>
      <c r="N244" s="23"/>
      <c r="O244" s="7"/>
      <c r="Q244" s="7"/>
    </row>
    <row r="245" spans="2:17" ht="12.75">
      <c r="B245" s="60"/>
      <c r="M245" s="22"/>
      <c r="N245" s="23"/>
      <c r="O245" s="7"/>
      <c r="Q245" s="7"/>
    </row>
    <row r="246" spans="2:17" ht="12.75">
      <c r="B246" s="60"/>
      <c r="M246" s="22"/>
      <c r="N246" s="23"/>
      <c r="O246" s="7"/>
      <c r="Q246" s="7"/>
    </row>
    <row r="247" spans="2:17" ht="12.75">
      <c r="B247" s="60"/>
      <c r="M247" s="22"/>
      <c r="N247" s="23"/>
      <c r="O247" s="7"/>
      <c r="Q247" s="7"/>
    </row>
    <row r="248" spans="2:17" ht="12.75">
      <c r="B248" s="60"/>
      <c r="M248" s="22"/>
      <c r="N248" s="23"/>
      <c r="O248" s="7"/>
      <c r="Q248" s="7"/>
    </row>
    <row r="249" spans="2:17" ht="12.75">
      <c r="B249" s="60"/>
      <c r="M249" s="22"/>
      <c r="N249" s="23"/>
      <c r="O249" s="7"/>
      <c r="Q249" s="7"/>
    </row>
    <row r="250" spans="2:17" ht="12.75">
      <c r="B250" s="60"/>
      <c r="M250" s="22"/>
      <c r="N250" s="23"/>
      <c r="O250" s="7"/>
      <c r="Q250" s="7"/>
    </row>
    <row r="251" spans="2:17" ht="12.75">
      <c r="B251" s="60"/>
      <c r="M251" s="22"/>
      <c r="N251" s="23"/>
      <c r="O251" s="7"/>
      <c r="Q251" s="7"/>
    </row>
    <row r="252" spans="2:17" ht="12.75">
      <c r="B252" s="60"/>
      <c r="M252" s="22"/>
      <c r="N252" s="23"/>
      <c r="O252" s="7"/>
      <c r="Q252" s="7"/>
    </row>
    <row r="253" spans="2:17" ht="12.75">
      <c r="B253" s="60"/>
      <c r="M253" s="22"/>
      <c r="N253" s="23"/>
      <c r="O253" s="7"/>
      <c r="Q253" s="7"/>
    </row>
    <row r="254" spans="2:17" ht="12.75">
      <c r="B254" s="60"/>
      <c r="M254" s="22"/>
      <c r="N254" s="23"/>
      <c r="O254" s="7"/>
      <c r="Q254" s="7"/>
    </row>
    <row r="255" spans="2:17" ht="12.75">
      <c r="B255" s="60"/>
      <c r="M255" s="22"/>
      <c r="N255" s="23"/>
      <c r="O255" s="7"/>
      <c r="Q255" s="7"/>
    </row>
    <row r="256" spans="2:17" ht="12.75">
      <c r="B256" s="60"/>
      <c r="M256" s="22"/>
      <c r="N256" s="23"/>
      <c r="O256" s="7"/>
      <c r="Q256" s="7"/>
    </row>
    <row r="257" spans="2:17" ht="12.75">
      <c r="B257" s="60"/>
      <c r="M257" s="22"/>
      <c r="N257" s="23"/>
      <c r="O257" s="7"/>
      <c r="Q257" s="7"/>
    </row>
    <row r="258" spans="2:17" ht="12.75">
      <c r="B258" s="60"/>
      <c r="M258" s="22"/>
      <c r="N258" s="23"/>
      <c r="O258" s="7"/>
      <c r="Q258" s="7"/>
    </row>
    <row r="259" spans="2:17" ht="12.75">
      <c r="B259" s="60"/>
      <c r="M259" s="22"/>
      <c r="N259" s="23"/>
      <c r="O259" s="7"/>
      <c r="Q259" s="7"/>
    </row>
    <row r="260" spans="2:17" ht="12.75">
      <c r="B260" s="60"/>
      <c r="M260" s="22"/>
      <c r="N260" s="23"/>
      <c r="O260" s="7"/>
      <c r="Q260" s="7"/>
    </row>
    <row r="261" spans="2:17" ht="12.75">
      <c r="B261" s="60"/>
      <c r="M261" s="22"/>
      <c r="N261" s="23"/>
      <c r="O261" s="7"/>
      <c r="Q261" s="7"/>
    </row>
    <row r="262" spans="2:17" ht="12.75">
      <c r="B262" s="60"/>
      <c r="M262" s="22"/>
      <c r="N262" s="23"/>
      <c r="O262" s="7"/>
      <c r="Q262" s="7"/>
    </row>
    <row r="263" spans="2:17" ht="12.75">
      <c r="B263" s="60"/>
      <c r="M263" s="22"/>
      <c r="N263" s="23"/>
      <c r="O263" s="7"/>
      <c r="Q263" s="7"/>
    </row>
    <row r="264" spans="2:17" ht="12.75">
      <c r="B264" s="60"/>
      <c r="M264" s="22"/>
      <c r="N264" s="23"/>
      <c r="O264" s="7"/>
      <c r="Q264" s="7"/>
    </row>
    <row r="265" spans="2:17" ht="12.75">
      <c r="B265" s="60"/>
      <c r="M265" s="22"/>
      <c r="N265" s="23"/>
      <c r="O265" s="7"/>
      <c r="Q265" s="7"/>
    </row>
    <row r="266" spans="2:17" ht="12.75">
      <c r="B266" s="60"/>
      <c r="M266" s="22"/>
      <c r="N266" s="23"/>
      <c r="O266" s="7"/>
      <c r="Q266" s="7"/>
    </row>
    <row r="267" spans="2:17" ht="12.75">
      <c r="B267" s="60"/>
      <c r="M267" s="22"/>
      <c r="N267" s="23"/>
      <c r="O267" s="7"/>
      <c r="Q267" s="7"/>
    </row>
    <row r="268" spans="2:17" ht="12.75">
      <c r="B268" s="60"/>
      <c r="M268" s="22"/>
      <c r="N268" s="23"/>
      <c r="O268" s="7"/>
      <c r="Q268" s="7"/>
    </row>
    <row r="269" spans="2:17" ht="12.75">
      <c r="B269" s="60"/>
      <c r="M269" s="22"/>
      <c r="N269" s="23"/>
      <c r="O269" s="7"/>
      <c r="Q269" s="7"/>
    </row>
    <row r="270" spans="2:17" ht="12.75">
      <c r="B270" s="60"/>
      <c r="M270" s="22"/>
      <c r="N270" s="23"/>
      <c r="O270" s="7"/>
      <c r="Q270" s="7"/>
    </row>
    <row r="271" spans="2:17" ht="12.75">
      <c r="B271" s="60"/>
      <c r="M271" s="22"/>
      <c r="N271" s="23"/>
      <c r="O271" s="7"/>
      <c r="Q271" s="7"/>
    </row>
    <row r="272" spans="2:17" ht="12.75">
      <c r="B272" s="60"/>
      <c r="M272" s="22"/>
      <c r="N272" s="23"/>
      <c r="O272" s="7"/>
      <c r="Q272" s="7"/>
    </row>
    <row r="273" spans="2:17" ht="12.75">
      <c r="B273" s="60"/>
      <c r="M273" s="22"/>
      <c r="N273" s="23"/>
      <c r="O273" s="7"/>
      <c r="Q273" s="7"/>
    </row>
    <row r="274" spans="2:17" ht="12.75">
      <c r="B274" s="60"/>
      <c r="M274" s="22"/>
      <c r="N274" s="23"/>
      <c r="O274" s="7"/>
      <c r="Q274" s="7"/>
    </row>
    <row r="275" spans="2:17" ht="12.75">
      <c r="B275" s="60"/>
      <c r="M275" s="22"/>
      <c r="N275" s="23"/>
      <c r="O275" s="7"/>
      <c r="Q275" s="7"/>
    </row>
    <row r="276" spans="2:17" ht="12.75">
      <c r="B276" s="60"/>
      <c r="M276" s="22"/>
      <c r="N276" s="23"/>
      <c r="O276" s="7"/>
      <c r="Q276" s="7"/>
    </row>
    <row r="277" spans="2:17" ht="12.75">
      <c r="B277" s="60"/>
      <c r="M277" s="22"/>
      <c r="N277" s="23"/>
      <c r="O277" s="7"/>
      <c r="Q277" s="7"/>
    </row>
    <row r="278" spans="2:17" ht="12.75">
      <c r="B278" s="60"/>
      <c r="M278" s="22"/>
      <c r="N278" s="23"/>
      <c r="O278" s="7"/>
      <c r="Q278" s="7"/>
    </row>
    <row r="279" spans="2:17" ht="12.75">
      <c r="B279" s="60"/>
      <c r="M279" s="22"/>
      <c r="N279" s="23"/>
      <c r="O279" s="7"/>
      <c r="Q279" s="7"/>
    </row>
    <row r="280" spans="2:17" ht="12.75">
      <c r="B280" s="60"/>
      <c r="M280" s="22"/>
      <c r="N280" s="23"/>
      <c r="O280" s="7"/>
      <c r="Q280" s="7"/>
    </row>
    <row r="281" spans="2:17" ht="12.75">
      <c r="B281" s="60"/>
      <c r="M281" s="22"/>
      <c r="N281" s="23"/>
      <c r="O281" s="7"/>
      <c r="Q281" s="7"/>
    </row>
    <row r="282" spans="2:17" ht="12.75">
      <c r="B282" s="60"/>
      <c r="M282" s="22"/>
      <c r="N282" s="23"/>
      <c r="O282" s="7"/>
      <c r="Q282" s="7"/>
    </row>
    <row r="283" spans="2:17" ht="12.75">
      <c r="B283" s="60"/>
      <c r="M283" s="22"/>
      <c r="N283" s="23"/>
      <c r="O283" s="7"/>
      <c r="Q283" s="7"/>
    </row>
    <row r="284" spans="2:17" ht="12.75">
      <c r="B284" s="60"/>
      <c r="M284" s="22"/>
      <c r="N284" s="23"/>
      <c r="O284" s="7"/>
      <c r="Q284" s="7"/>
    </row>
    <row r="285" spans="2:17" ht="12.75">
      <c r="B285" s="60"/>
      <c r="M285" s="22"/>
      <c r="N285" s="23"/>
      <c r="O285" s="7"/>
      <c r="Q285" s="7"/>
    </row>
    <row r="286" spans="2:17" ht="12.75">
      <c r="B286" s="60"/>
      <c r="M286" s="22"/>
      <c r="N286" s="23"/>
      <c r="O286" s="7"/>
      <c r="Q286" s="7"/>
    </row>
    <row r="287" spans="2:17" ht="12.75">
      <c r="B287" s="60"/>
      <c r="M287" s="22"/>
      <c r="N287" s="23"/>
      <c r="O287" s="7"/>
      <c r="Q287" s="7"/>
    </row>
    <row r="288" spans="2:17" ht="12.75">
      <c r="B288" s="60"/>
      <c r="M288" s="22"/>
      <c r="N288" s="23"/>
      <c r="O288" s="7"/>
      <c r="Q288" s="7"/>
    </row>
    <row r="289" spans="2:17" ht="12.75">
      <c r="B289" s="60"/>
      <c r="M289" s="22"/>
      <c r="N289" s="23"/>
      <c r="O289" s="7"/>
      <c r="Q289" s="7"/>
    </row>
    <row r="290" spans="2:17" ht="12.75">
      <c r="B290" s="60"/>
      <c r="M290" s="22"/>
      <c r="N290" s="23"/>
      <c r="O290" s="7"/>
      <c r="Q290" s="7"/>
    </row>
    <row r="291" spans="2:17" ht="12.75">
      <c r="B291" s="60"/>
      <c r="M291" s="22"/>
      <c r="N291" s="23"/>
      <c r="O291" s="7"/>
      <c r="Q291" s="7"/>
    </row>
    <row r="292" spans="2:17" ht="12.75">
      <c r="B292" s="60"/>
      <c r="M292" s="22"/>
      <c r="N292" s="23"/>
      <c r="O292" s="7"/>
      <c r="Q292" s="7"/>
    </row>
    <row r="293" spans="2:17" ht="12.75">
      <c r="B293" s="60"/>
      <c r="M293" s="22"/>
      <c r="N293" s="23"/>
      <c r="O293" s="7"/>
      <c r="Q293" s="7"/>
    </row>
    <row r="294" spans="2:17" ht="12.75">
      <c r="B294" s="60"/>
      <c r="M294" s="22"/>
      <c r="N294" s="23"/>
      <c r="O294" s="7"/>
      <c r="Q294" s="7"/>
    </row>
    <row r="295" spans="2:17" ht="12.75">
      <c r="B295" s="60"/>
      <c r="M295" s="22"/>
      <c r="N295" s="23"/>
      <c r="O295" s="7"/>
      <c r="Q295" s="7"/>
    </row>
    <row r="296" spans="2:17" ht="12.75">
      <c r="B296" s="60"/>
      <c r="M296" s="22"/>
      <c r="N296" s="23"/>
      <c r="O296" s="7"/>
      <c r="Q296" s="7"/>
    </row>
    <row r="297" spans="2:17" ht="12.75">
      <c r="B297" s="60"/>
      <c r="M297" s="22"/>
      <c r="N297" s="23"/>
      <c r="O297" s="7"/>
      <c r="Q297" s="7"/>
    </row>
    <row r="298" spans="2:17" ht="12.75">
      <c r="B298" s="60"/>
      <c r="M298" s="22"/>
      <c r="N298" s="23"/>
      <c r="O298" s="7"/>
      <c r="Q298" s="7"/>
    </row>
    <row r="299" spans="2:17" ht="12.75">
      <c r="B299" s="60"/>
      <c r="M299" s="22"/>
      <c r="N299" s="23"/>
      <c r="O299" s="7"/>
      <c r="Q299" s="7"/>
    </row>
    <row r="300" spans="2:17" ht="12.75">
      <c r="B300" s="60"/>
      <c r="M300" s="22"/>
      <c r="N300" s="23"/>
      <c r="O300" s="7"/>
      <c r="Q300" s="7"/>
    </row>
    <row r="301" spans="2:17" ht="12.75">
      <c r="B301" s="60"/>
      <c r="M301" s="22"/>
      <c r="N301" s="23"/>
      <c r="O301" s="7"/>
      <c r="Q301" s="7"/>
    </row>
    <row r="302" spans="2:17" ht="12.75">
      <c r="B302" s="60"/>
      <c r="M302" s="22"/>
      <c r="N302" s="23"/>
      <c r="O302" s="7"/>
      <c r="Q302" s="7"/>
    </row>
    <row r="303" spans="2:17" ht="12.75">
      <c r="B303" s="60"/>
      <c r="M303" s="22"/>
      <c r="N303" s="23"/>
      <c r="O303" s="7"/>
      <c r="Q303" s="7"/>
    </row>
    <row r="304" spans="2:17" ht="12.75">
      <c r="B304" s="60"/>
      <c r="M304" s="22"/>
      <c r="N304" s="23"/>
      <c r="O304" s="7"/>
      <c r="Q304" s="7"/>
    </row>
    <row r="305" spans="2:17" ht="12.75">
      <c r="B305" s="60"/>
      <c r="M305" s="22"/>
      <c r="N305" s="23"/>
      <c r="O305" s="7"/>
      <c r="Q305" s="7"/>
    </row>
    <row r="306" spans="2:17" ht="12.75">
      <c r="B306" s="60"/>
      <c r="M306" s="22"/>
      <c r="N306" s="23"/>
      <c r="O306" s="7"/>
      <c r="Q306" s="7"/>
    </row>
    <row r="307" spans="2:17" ht="12.75">
      <c r="B307" s="60"/>
      <c r="M307" s="22"/>
      <c r="N307" s="23"/>
      <c r="O307" s="7"/>
      <c r="Q307" s="7"/>
    </row>
    <row r="308" spans="2:17" ht="12.75">
      <c r="B308" s="60"/>
      <c r="M308" s="22"/>
      <c r="N308" s="23"/>
      <c r="O308" s="7"/>
      <c r="Q308" s="7"/>
    </row>
    <row r="309" spans="2:17" ht="12.75">
      <c r="B309" s="60"/>
      <c r="M309" s="22"/>
      <c r="N309" s="23"/>
      <c r="O309" s="7"/>
      <c r="Q309" s="7"/>
    </row>
    <row r="310" spans="2:17" ht="12.75">
      <c r="B310" s="60"/>
      <c r="M310" s="22"/>
      <c r="N310" s="23"/>
      <c r="O310" s="7"/>
      <c r="Q310" s="7"/>
    </row>
    <row r="311" spans="2:17" ht="12.75">
      <c r="B311" s="60"/>
      <c r="M311" s="22"/>
      <c r="N311" s="23"/>
      <c r="O311" s="7"/>
      <c r="Q311" s="7"/>
    </row>
    <row r="312" spans="2:17" ht="12.75">
      <c r="B312" s="60"/>
      <c r="M312" s="22"/>
      <c r="N312" s="23"/>
      <c r="O312" s="7"/>
      <c r="Q312" s="7"/>
    </row>
    <row r="313" spans="2:17" ht="12.75">
      <c r="B313" s="60"/>
      <c r="M313" s="22"/>
      <c r="N313" s="23"/>
      <c r="O313" s="7"/>
      <c r="Q313" s="7"/>
    </row>
    <row r="314" spans="2:17" ht="12.75">
      <c r="B314" s="60"/>
      <c r="M314" s="22"/>
      <c r="N314" s="23"/>
      <c r="O314" s="7"/>
      <c r="Q314" s="7"/>
    </row>
    <row r="315" spans="2:17" ht="12.75">
      <c r="B315" s="60"/>
      <c r="M315" s="22"/>
      <c r="N315" s="23"/>
      <c r="O315" s="7"/>
      <c r="Q315" s="7"/>
    </row>
    <row r="316" spans="2:17" ht="12.75">
      <c r="B316" s="60"/>
      <c r="M316" s="22"/>
      <c r="N316" s="23"/>
      <c r="O316" s="7"/>
      <c r="Q316" s="7"/>
    </row>
    <row r="317" spans="2:17" ht="12.75">
      <c r="B317" s="60"/>
      <c r="M317" s="22"/>
      <c r="N317" s="23"/>
      <c r="O317" s="7"/>
      <c r="Q317" s="7"/>
    </row>
    <row r="318" spans="2:17" ht="12.75">
      <c r="B318" s="60"/>
      <c r="M318" s="22"/>
      <c r="N318" s="23"/>
      <c r="O318" s="7"/>
      <c r="Q318" s="7"/>
    </row>
    <row r="319" spans="2:17" ht="12.75">
      <c r="B319" s="60"/>
      <c r="M319" s="22"/>
      <c r="N319" s="23"/>
      <c r="O319" s="7"/>
      <c r="Q319" s="7"/>
    </row>
    <row r="320" spans="2:17" ht="12.75">
      <c r="B320" s="60"/>
      <c r="M320" s="22"/>
      <c r="N320" s="23"/>
      <c r="O320" s="7"/>
      <c r="Q320" s="7"/>
    </row>
    <row r="321" spans="2:17" ht="12.75">
      <c r="B321" s="60"/>
      <c r="M321" s="22"/>
      <c r="N321" s="23"/>
      <c r="O321" s="7"/>
      <c r="Q321" s="7"/>
    </row>
    <row r="322" spans="2:17" ht="12.75">
      <c r="B322" s="60"/>
      <c r="M322" s="22"/>
      <c r="N322" s="23"/>
      <c r="O322" s="7"/>
      <c r="Q322" s="7"/>
    </row>
    <row r="323" spans="2:17" ht="12.75">
      <c r="B323" s="60"/>
      <c r="M323" s="22"/>
      <c r="N323" s="23"/>
      <c r="O323" s="7"/>
      <c r="Q323" s="7"/>
    </row>
    <row r="324" spans="2:17" ht="12.75">
      <c r="B324" s="60"/>
      <c r="M324" s="22"/>
      <c r="N324" s="23"/>
      <c r="O324" s="7"/>
      <c r="Q324" s="7"/>
    </row>
    <row r="325" spans="2:17" ht="12.75">
      <c r="B325" s="60"/>
      <c r="M325" s="22"/>
      <c r="N325" s="23"/>
      <c r="O325" s="7"/>
      <c r="Q325" s="7"/>
    </row>
    <row r="326" spans="2:17" ht="12.75">
      <c r="B326" s="60"/>
      <c r="M326" s="22"/>
      <c r="N326" s="23"/>
      <c r="O326" s="7"/>
      <c r="Q326" s="7"/>
    </row>
    <row r="327" spans="2:17" ht="12.75">
      <c r="B327" s="60"/>
      <c r="M327" s="22"/>
      <c r="N327" s="23"/>
      <c r="O327" s="7"/>
      <c r="Q327" s="7"/>
    </row>
    <row r="328" spans="2:17" ht="12.75">
      <c r="B328" s="60"/>
      <c r="M328" s="22"/>
      <c r="N328" s="23"/>
      <c r="O328" s="7"/>
      <c r="Q328" s="7"/>
    </row>
    <row r="329" spans="2:17" ht="12.75">
      <c r="B329" s="60"/>
      <c r="M329" s="22"/>
      <c r="N329" s="23"/>
      <c r="O329" s="7"/>
      <c r="Q329" s="7"/>
    </row>
    <row r="330" spans="2:17" ht="12.75">
      <c r="B330" s="60"/>
      <c r="M330" s="22"/>
      <c r="N330" s="23"/>
      <c r="O330" s="7"/>
      <c r="Q330" s="7"/>
    </row>
    <row r="331" spans="2:17" ht="12.75">
      <c r="B331" s="60"/>
      <c r="M331" s="22"/>
      <c r="N331" s="23"/>
      <c r="O331" s="7"/>
      <c r="Q331" s="7"/>
    </row>
    <row r="332" spans="2:17" ht="12.75">
      <c r="B332" s="60"/>
      <c r="M332" s="22"/>
      <c r="N332" s="23"/>
      <c r="O332" s="7"/>
      <c r="Q332" s="7"/>
    </row>
    <row r="333" spans="2:17" ht="12.75">
      <c r="B333" s="60"/>
      <c r="M333" s="22"/>
      <c r="N333" s="23"/>
      <c r="O333" s="7"/>
      <c r="Q333" s="7"/>
    </row>
    <row r="334" spans="2:17" ht="12.75">
      <c r="B334" s="60"/>
      <c r="M334" s="22"/>
      <c r="N334" s="23"/>
      <c r="O334" s="7"/>
      <c r="Q334" s="7"/>
    </row>
    <row r="335" spans="2:17" ht="12.75">
      <c r="B335" s="60"/>
      <c r="M335" s="22"/>
      <c r="N335" s="23"/>
      <c r="O335" s="7"/>
      <c r="Q335" s="7"/>
    </row>
    <row r="336" spans="2:17" ht="12.75">
      <c r="B336" s="60"/>
      <c r="M336" s="22"/>
      <c r="N336" s="23"/>
      <c r="O336" s="7"/>
      <c r="Q336" s="7"/>
    </row>
    <row r="337" spans="2:17" ht="12.75">
      <c r="B337" s="60"/>
      <c r="M337" s="22"/>
      <c r="N337" s="23"/>
      <c r="O337" s="7"/>
      <c r="Q337" s="7"/>
    </row>
    <row r="338" spans="2:17" ht="12.75">
      <c r="B338" s="60"/>
      <c r="M338" s="22"/>
      <c r="N338" s="23"/>
      <c r="O338" s="7"/>
      <c r="Q338" s="7"/>
    </row>
    <row r="339" spans="2:17" ht="12.75">
      <c r="B339" s="60"/>
      <c r="M339" s="22"/>
      <c r="N339" s="23"/>
      <c r="O339" s="7"/>
      <c r="Q339" s="7"/>
    </row>
    <row r="340" spans="2:17" ht="12.75">
      <c r="B340" s="60"/>
      <c r="M340" s="22"/>
      <c r="N340" s="23"/>
      <c r="O340" s="7"/>
      <c r="Q340" s="7"/>
    </row>
    <row r="341" spans="2:17" ht="12.75">
      <c r="B341" s="60"/>
      <c r="M341" s="22"/>
      <c r="N341" s="23"/>
      <c r="O341" s="7"/>
      <c r="Q341" s="7"/>
    </row>
    <row r="342" spans="2:17" ht="12.75">
      <c r="B342" s="60"/>
      <c r="M342" s="22"/>
      <c r="N342" s="23"/>
      <c r="O342" s="7"/>
      <c r="Q342" s="7"/>
    </row>
    <row r="343" spans="2:17" ht="12.75">
      <c r="B343" s="60"/>
      <c r="M343" s="22"/>
      <c r="N343" s="23"/>
      <c r="O343" s="7"/>
      <c r="Q343" s="7"/>
    </row>
    <row r="344" spans="2:17" ht="12.75">
      <c r="B344" s="60"/>
      <c r="M344" s="22"/>
      <c r="N344" s="23"/>
      <c r="O344" s="7"/>
      <c r="Q344" s="7"/>
    </row>
    <row r="345" spans="2:17" ht="12.75">
      <c r="B345" s="60"/>
      <c r="M345" s="22"/>
      <c r="N345" s="23"/>
      <c r="O345" s="7"/>
      <c r="Q345" s="7"/>
    </row>
    <row r="346" spans="2:17" ht="12.75">
      <c r="B346" s="60"/>
      <c r="M346" s="22"/>
      <c r="N346" s="23"/>
      <c r="O346" s="7"/>
      <c r="Q346" s="7"/>
    </row>
    <row r="347" spans="2:17" ht="12.75">
      <c r="B347" s="60"/>
      <c r="M347" s="22"/>
      <c r="N347" s="23"/>
      <c r="O347" s="7"/>
      <c r="Q347" s="7"/>
    </row>
    <row r="348" spans="2:17" ht="12.75">
      <c r="B348" s="60"/>
      <c r="M348" s="22"/>
      <c r="N348" s="23"/>
      <c r="O348" s="7"/>
      <c r="Q348" s="7"/>
    </row>
    <row r="349" spans="2:17" ht="12.75">
      <c r="B349" s="60"/>
      <c r="M349" s="22"/>
      <c r="N349" s="23"/>
      <c r="O349" s="7"/>
      <c r="Q349" s="7"/>
    </row>
    <row r="350" spans="2:17" ht="12.75">
      <c r="B350" s="60"/>
      <c r="M350" s="22"/>
      <c r="N350" s="23"/>
      <c r="O350" s="7"/>
      <c r="Q350" s="7"/>
    </row>
    <row r="351" spans="2:17" ht="12.75">
      <c r="B351" s="60"/>
      <c r="M351" s="22"/>
      <c r="N351" s="23"/>
      <c r="O351" s="7"/>
      <c r="Q351" s="7"/>
    </row>
    <row r="352" spans="2:17" ht="12.75">
      <c r="B352" s="60"/>
      <c r="M352" s="22"/>
      <c r="N352" s="23"/>
      <c r="O352" s="7"/>
      <c r="Q352" s="7"/>
    </row>
    <row r="353" spans="2:17" ht="12.75">
      <c r="B353" s="60"/>
      <c r="M353" s="22"/>
      <c r="N353" s="23"/>
      <c r="O353" s="7"/>
      <c r="Q353" s="7"/>
    </row>
    <row r="354" spans="2:17" ht="12.75">
      <c r="B354" s="60"/>
      <c r="M354" s="22"/>
      <c r="N354" s="23"/>
      <c r="O354" s="7"/>
      <c r="Q354" s="7"/>
    </row>
    <row r="355" spans="2:17" ht="12.75">
      <c r="B355" s="60"/>
      <c r="M355" s="22"/>
      <c r="N355" s="23"/>
      <c r="O355" s="7"/>
      <c r="Q355" s="7"/>
    </row>
    <row r="356" spans="2:17" ht="12.75">
      <c r="B356" s="60"/>
      <c r="M356" s="22"/>
      <c r="N356" s="23"/>
      <c r="O356" s="7"/>
      <c r="Q356" s="7"/>
    </row>
    <row r="357" spans="2:17" ht="12.75">
      <c r="B357" s="60"/>
      <c r="M357" s="22"/>
      <c r="N357" s="23"/>
      <c r="O357" s="7"/>
      <c r="Q357" s="7"/>
    </row>
    <row r="358" spans="2:17" ht="12.75">
      <c r="B358" s="60"/>
      <c r="M358" s="22"/>
      <c r="N358" s="23"/>
      <c r="O358" s="7"/>
      <c r="Q358" s="7"/>
    </row>
    <row r="359" spans="2:17" ht="12.75">
      <c r="B359" s="60"/>
      <c r="M359" s="22"/>
      <c r="N359" s="23"/>
      <c r="O359" s="7"/>
      <c r="Q359" s="7"/>
    </row>
    <row r="360" spans="2:17" ht="12.75">
      <c r="B360" s="60"/>
      <c r="M360" s="22"/>
      <c r="N360" s="23"/>
      <c r="O360" s="7"/>
      <c r="Q360" s="7"/>
    </row>
    <row r="361" spans="2:17" ht="12.75">
      <c r="B361" s="60"/>
      <c r="M361" s="22"/>
      <c r="N361" s="23"/>
      <c r="O361" s="7"/>
      <c r="Q361" s="7"/>
    </row>
    <row r="362" spans="2:17" ht="12.75">
      <c r="B362" s="60"/>
      <c r="M362" s="22"/>
      <c r="N362" s="23"/>
      <c r="O362" s="7"/>
      <c r="Q362" s="7"/>
    </row>
    <row r="363" spans="2:17" ht="12.75">
      <c r="B363" s="60"/>
      <c r="M363" s="22"/>
      <c r="N363" s="23"/>
      <c r="O363" s="7"/>
      <c r="Q363" s="7"/>
    </row>
    <row r="364" spans="2:17" ht="12.75">
      <c r="B364" s="60"/>
      <c r="M364" s="22"/>
      <c r="N364" s="23"/>
      <c r="O364" s="7"/>
      <c r="Q364" s="7"/>
    </row>
    <row r="365" spans="2:17" ht="12.75">
      <c r="B365" s="60"/>
      <c r="M365" s="22"/>
      <c r="N365" s="23"/>
      <c r="O365" s="7"/>
      <c r="Q365" s="7"/>
    </row>
    <row r="366" spans="2:17" ht="12.75">
      <c r="B366" s="60"/>
      <c r="M366" s="22"/>
      <c r="N366" s="23"/>
      <c r="O366" s="7"/>
      <c r="Q366" s="7"/>
    </row>
    <row r="367" spans="2:17" ht="12.75">
      <c r="B367" s="60"/>
      <c r="M367" s="22"/>
      <c r="N367" s="23"/>
      <c r="O367" s="7"/>
      <c r="Q367" s="7"/>
    </row>
    <row r="368" spans="2:17" ht="12.75">
      <c r="B368" s="60"/>
      <c r="M368" s="22"/>
      <c r="N368" s="23"/>
      <c r="O368" s="7"/>
      <c r="Q368" s="7"/>
    </row>
    <row r="369" spans="2:17" ht="12.75">
      <c r="B369" s="60"/>
      <c r="M369" s="22"/>
      <c r="N369" s="23"/>
      <c r="O369" s="7"/>
      <c r="Q369" s="7"/>
    </row>
    <row r="370" spans="2:17" ht="12.75">
      <c r="B370" s="60"/>
      <c r="M370" s="22"/>
      <c r="N370" s="23"/>
      <c r="O370" s="7"/>
      <c r="Q370" s="7"/>
    </row>
    <row r="371" spans="2:17" ht="12.75">
      <c r="B371" s="60"/>
      <c r="M371" s="22"/>
      <c r="N371" s="23"/>
      <c r="O371" s="7"/>
      <c r="Q371" s="7"/>
    </row>
    <row r="372" spans="2:17" ht="12.75">
      <c r="B372" s="60"/>
      <c r="M372" s="22"/>
      <c r="N372" s="23"/>
      <c r="O372" s="7"/>
      <c r="Q372" s="7"/>
    </row>
    <row r="373" spans="2:17" ht="12.75">
      <c r="B373" s="60"/>
      <c r="M373" s="22"/>
      <c r="N373" s="23"/>
      <c r="O373" s="7"/>
      <c r="Q373" s="7"/>
    </row>
    <row r="374" spans="2:17" ht="12.75">
      <c r="B374" s="60"/>
      <c r="M374" s="22"/>
      <c r="N374" s="23"/>
      <c r="O374" s="7"/>
      <c r="Q374" s="7"/>
    </row>
    <row r="375" spans="2:17" ht="12.75">
      <c r="B375" s="60"/>
      <c r="M375" s="22"/>
      <c r="N375" s="23"/>
      <c r="O375" s="7"/>
      <c r="Q375" s="7"/>
    </row>
    <row r="376" spans="2:17" ht="12.75">
      <c r="B376" s="60"/>
      <c r="M376" s="22"/>
      <c r="N376" s="23"/>
      <c r="O376" s="7"/>
      <c r="Q376" s="7"/>
    </row>
    <row r="377" spans="2:17" ht="12.75">
      <c r="B377" s="60"/>
      <c r="M377" s="22"/>
      <c r="N377" s="23"/>
      <c r="O377" s="7"/>
      <c r="Q377" s="7"/>
    </row>
    <row r="378" spans="2:17" ht="12.75">
      <c r="B378" s="60"/>
      <c r="M378" s="22"/>
      <c r="N378" s="23"/>
      <c r="O378" s="7"/>
      <c r="Q378" s="7"/>
    </row>
    <row r="379" spans="2:17" ht="12.75">
      <c r="B379" s="60"/>
      <c r="M379" s="22"/>
      <c r="N379" s="23"/>
      <c r="O379" s="7"/>
      <c r="Q379" s="7"/>
    </row>
    <row r="380" spans="2:17" ht="12.75">
      <c r="B380" s="60"/>
      <c r="M380" s="22"/>
      <c r="N380" s="23"/>
      <c r="O380" s="7"/>
      <c r="Q380" s="7"/>
    </row>
    <row r="381" spans="2:17" ht="12.75">
      <c r="B381" s="60"/>
      <c r="M381" s="22"/>
      <c r="N381" s="23"/>
      <c r="O381" s="7"/>
      <c r="Q381" s="7"/>
    </row>
    <row r="382" spans="2:17" ht="12.75">
      <c r="B382" s="60"/>
      <c r="M382" s="22"/>
      <c r="N382" s="23"/>
      <c r="O382" s="7"/>
      <c r="Q382" s="7"/>
    </row>
    <row r="383" spans="2:17" ht="12.75">
      <c r="B383" s="60"/>
      <c r="M383" s="22"/>
      <c r="N383" s="23"/>
      <c r="O383" s="7"/>
      <c r="Q383" s="7"/>
    </row>
    <row r="384" spans="2:17" ht="12.75">
      <c r="B384" s="60"/>
      <c r="M384" s="22"/>
      <c r="N384" s="23"/>
      <c r="O384" s="7"/>
      <c r="Q384" s="7"/>
    </row>
    <row r="385" spans="2:17" ht="12.75">
      <c r="B385" s="60"/>
      <c r="M385" s="22"/>
      <c r="N385" s="23"/>
      <c r="O385" s="7"/>
      <c r="Q385" s="7"/>
    </row>
    <row r="386" spans="2:17" ht="12.75">
      <c r="B386" s="60"/>
      <c r="M386" s="22"/>
      <c r="N386" s="23"/>
      <c r="O386" s="7"/>
      <c r="Q386" s="7"/>
    </row>
    <row r="387" spans="2:17" ht="12.75">
      <c r="B387" s="60"/>
      <c r="M387" s="22"/>
      <c r="N387" s="23"/>
      <c r="O387" s="7"/>
      <c r="Q387" s="7"/>
    </row>
    <row r="388" spans="2:17" ht="12.75">
      <c r="B388" s="60"/>
      <c r="M388" s="22"/>
      <c r="N388" s="23"/>
      <c r="O388" s="7"/>
      <c r="Q388" s="7"/>
    </row>
    <row r="389" spans="2:17" ht="12.75">
      <c r="B389" s="60"/>
      <c r="M389" s="22"/>
      <c r="N389" s="23"/>
      <c r="O389" s="7"/>
      <c r="Q389" s="7"/>
    </row>
    <row r="390" spans="2:17" ht="12.75">
      <c r="B390" s="60"/>
      <c r="M390" s="22"/>
      <c r="N390" s="23"/>
      <c r="O390" s="7"/>
      <c r="Q390" s="7"/>
    </row>
    <row r="391" spans="2:17" ht="12.75">
      <c r="B391" s="60"/>
      <c r="M391" s="22"/>
      <c r="N391" s="23"/>
      <c r="O391" s="7"/>
      <c r="Q391" s="7"/>
    </row>
    <row r="392" spans="2:17" ht="12.75">
      <c r="B392" s="60"/>
      <c r="M392" s="22"/>
      <c r="N392" s="23"/>
      <c r="O392" s="7"/>
      <c r="Q392" s="7"/>
    </row>
    <row r="393" spans="2:17" ht="12.75">
      <c r="B393" s="60"/>
      <c r="M393" s="22"/>
      <c r="N393" s="23"/>
      <c r="O393" s="7"/>
      <c r="Q393" s="7"/>
    </row>
    <row r="394" spans="2:17" ht="12.75">
      <c r="B394" s="60"/>
      <c r="M394" s="22"/>
      <c r="N394" s="23"/>
      <c r="O394" s="7"/>
      <c r="Q394" s="7"/>
    </row>
    <row r="395" spans="2:17" ht="12.75">
      <c r="B395" s="60"/>
      <c r="M395" s="22"/>
      <c r="N395" s="23"/>
      <c r="O395" s="7"/>
      <c r="Q395" s="7"/>
    </row>
    <row r="396" spans="2:17" ht="12.75">
      <c r="B396" s="60"/>
      <c r="M396" s="22"/>
      <c r="N396" s="23"/>
      <c r="O396" s="7"/>
      <c r="Q396" s="7"/>
    </row>
    <row r="397" spans="2:17" ht="12.75">
      <c r="B397" s="60"/>
      <c r="M397" s="22"/>
      <c r="N397" s="23"/>
      <c r="O397" s="7"/>
      <c r="Q397" s="7"/>
    </row>
    <row r="398" spans="2:17" ht="12.75">
      <c r="B398" s="60"/>
      <c r="M398" s="22"/>
      <c r="N398" s="23"/>
      <c r="O398" s="7"/>
      <c r="Q398" s="7"/>
    </row>
    <row r="399" spans="2:17" ht="12.75">
      <c r="B399" s="60"/>
      <c r="M399" s="22"/>
      <c r="N399" s="23"/>
      <c r="O399" s="7"/>
      <c r="Q399" s="7"/>
    </row>
    <row r="400" spans="2:17" ht="12.75">
      <c r="B400" s="60"/>
      <c r="M400" s="22"/>
      <c r="N400" s="23"/>
      <c r="O400" s="7"/>
      <c r="Q400" s="7"/>
    </row>
    <row r="401" spans="2:17" ht="12.75">
      <c r="B401" s="60"/>
      <c r="M401" s="22"/>
      <c r="N401" s="23"/>
      <c r="O401" s="7"/>
      <c r="Q401" s="7"/>
    </row>
    <row r="402" spans="2:17" ht="12.75">
      <c r="B402" s="60"/>
      <c r="M402" s="22"/>
      <c r="N402" s="23"/>
      <c r="O402" s="7"/>
      <c r="Q402" s="7"/>
    </row>
    <row r="403" spans="2:17" ht="12.75">
      <c r="B403" s="60"/>
      <c r="M403" s="22"/>
      <c r="N403" s="23"/>
      <c r="O403" s="7"/>
      <c r="Q403" s="7"/>
    </row>
    <row r="404" spans="2:17" ht="12.75">
      <c r="B404" s="60"/>
      <c r="M404" s="22"/>
      <c r="N404" s="23"/>
      <c r="O404" s="7"/>
      <c r="Q404" s="7"/>
    </row>
    <row r="405" spans="2:17" ht="12.75">
      <c r="B405" s="60"/>
      <c r="M405" s="22"/>
      <c r="N405" s="23"/>
      <c r="O405" s="7"/>
      <c r="Q405" s="7"/>
    </row>
    <row r="406" spans="2:17" ht="12.75">
      <c r="B406" s="60"/>
      <c r="M406" s="22"/>
      <c r="N406" s="23"/>
      <c r="O406" s="7"/>
      <c r="Q406" s="7"/>
    </row>
    <row r="407" spans="2:17" ht="12.75">
      <c r="B407" s="60"/>
      <c r="M407" s="22"/>
      <c r="N407" s="23"/>
      <c r="O407" s="7"/>
      <c r="Q407" s="7"/>
    </row>
    <row r="408" spans="2:17" ht="12.75">
      <c r="B408" s="60"/>
      <c r="M408" s="22"/>
      <c r="N408" s="23"/>
      <c r="O408" s="7"/>
      <c r="Q408" s="7"/>
    </row>
    <row r="409" spans="2:17" ht="12.75">
      <c r="B409" s="60"/>
      <c r="M409" s="22"/>
      <c r="N409" s="23"/>
      <c r="O409" s="7"/>
      <c r="Q409" s="7"/>
    </row>
    <row r="410" spans="2:17" ht="12.75">
      <c r="B410" s="60"/>
      <c r="M410" s="22"/>
      <c r="N410" s="23"/>
      <c r="O410" s="7"/>
      <c r="Q410" s="7"/>
    </row>
    <row r="411" spans="2:17" ht="12.75">
      <c r="B411" s="60"/>
      <c r="M411" s="22"/>
      <c r="N411" s="23"/>
      <c r="O411" s="7"/>
      <c r="Q411" s="7"/>
    </row>
    <row r="412" spans="2:17" ht="12.75">
      <c r="B412" s="60"/>
      <c r="M412" s="22"/>
      <c r="N412" s="23"/>
      <c r="O412" s="7"/>
      <c r="Q412" s="7"/>
    </row>
    <row r="413" spans="2:17" ht="12.75">
      <c r="B413" s="60"/>
      <c r="M413" s="22"/>
      <c r="N413" s="23"/>
      <c r="O413" s="7"/>
      <c r="Q413" s="7"/>
    </row>
    <row r="414" spans="2:17" ht="12.75">
      <c r="B414" s="60"/>
      <c r="M414" s="22"/>
      <c r="N414" s="23"/>
      <c r="O414" s="7"/>
      <c r="Q414" s="7"/>
    </row>
    <row r="415" spans="2:17" ht="12.75">
      <c r="B415" s="60"/>
      <c r="M415" s="22"/>
      <c r="N415" s="23"/>
      <c r="O415" s="7"/>
      <c r="Q415" s="7"/>
    </row>
    <row r="416" spans="2:17" ht="12.75">
      <c r="B416" s="60"/>
      <c r="M416" s="22"/>
      <c r="N416" s="23"/>
      <c r="O416" s="7"/>
      <c r="Q416" s="7"/>
    </row>
    <row r="417" spans="2:17" ht="12.75">
      <c r="B417" s="60"/>
      <c r="M417" s="22"/>
      <c r="N417" s="23"/>
      <c r="O417" s="7"/>
      <c r="Q417" s="7"/>
    </row>
    <row r="418" spans="2:17" ht="12.75">
      <c r="B418" s="60"/>
      <c r="M418" s="22"/>
      <c r="N418" s="23"/>
      <c r="O418" s="7"/>
      <c r="Q418" s="7"/>
    </row>
    <row r="419" spans="2:17" ht="12.75">
      <c r="B419" s="60"/>
      <c r="M419" s="22"/>
      <c r="N419" s="23"/>
      <c r="O419" s="7"/>
      <c r="Q419" s="7"/>
    </row>
    <row r="420" spans="2:17" ht="12.75">
      <c r="B420" s="60"/>
      <c r="M420" s="22"/>
      <c r="N420" s="23"/>
      <c r="O420" s="7"/>
      <c r="Q420" s="7"/>
    </row>
    <row r="421" spans="2:17" ht="12.75">
      <c r="B421" s="60"/>
      <c r="M421" s="22"/>
      <c r="N421" s="23"/>
      <c r="O421" s="7"/>
      <c r="Q421" s="7"/>
    </row>
    <row r="422" spans="2:17" ht="12.75">
      <c r="B422" s="60"/>
      <c r="M422" s="22"/>
      <c r="N422" s="23"/>
      <c r="O422" s="7"/>
      <c r="Q422" s="7"/>
    </row>
    <row r="423" spans="2:17" ht="12.75">
      <c r="B423" s="60"/>
      <c r="M423" s="22"/>
      <c r="N423" s="23"/>
      <c r="O423" s="7"/>
      <c r="Q423" s="7"/>
    </row>
    <row r="424" spans="2:17" ht="12.75">
      <c r="B424" s="60"/>
      <c r="M424" s="22"/>
      <c r="N424" s="23"/>
      <c r="O424" s="7"/>
      <c r="Q424" s="7"/>
    </row>
    <row r="425" spans="2:17" ht="12.75">
      <c r="B425" s="60"/>
      <c r="M425" s="22"/>
      <c r="N425" s="23"/>
      <c r="O425" s="7"/>
      <c r="Q425" s="7"/>
    </row>
    <row r="426" spans="2:17" ht="12.75">
      <c r="B426" s="60"/>
      <c r="M426" s="22"/>
      <c r="N426" s="23"/>
      <c r="O426" s="7"/>
      <c r="Q426" s="7"/>
    </row>
    <row r="427" spans="2:17" ht="12.75">
      <c r="B427" s="60"/>
      <c r="M427" s="22"/>
      <c r="N427" s="23"/>
      <c r="O427" s="7"/>
      <c r="Q427" s="7"/>
    </row>
    <row r="428" spans="2:17" ht="12.75">
      <c r="B428" s="60"/>
      <c r="M428" s="22"/>
      <c r="N428" s="23"/>
      <c r="O428" s="7"/>
      <c r="Q428" s="7"/>
    </row>
    <row r="429" spans="2:17" ht="12.75">
      <c r="B429" s="60"/>
      <c r="M429" s="22"/>
      <c r="N429" s="23"/>
      <c r="O429" s="7"/>
      <c r="Q429" s="7"/>
    </row>
    <row r="430" spans="2:17" ht="12.75">
      <c r="B430" s="60"/>
      <c r="M430" s="22"/>
      <c r="N430" s="23"/>
      <c r="O430" s="7"/>
      <c r="Q430" s="7"/>
    </row>
    <row r="431" spans="2:17" ht="12.75">
      <c r="B431" s="60"/>
      <c r="M431" s="22"/>
      <c r="N431" s="23"/>
      <c r="O431" s="7"/>
      <c r="Q431" s="7"/>
    </row>
    <row r="432" spans="2:17" ht="12.75">
      <c r="B432" s="60"/>
      <c r="M432" s="22"/>
      <c r="N432" s="23"/>
      <c r="O432" s="7"/>
      <c r="Q432" s="7"/>
    </row>
    <row r="433" spans="2:17" ht="12.75">
      <c r="B433" s="60"/>
      <c r="M433" s="22"/>
      <c r="N433" s="23"/>
      <c r="O433" s="7"/>
      <c r="Q433" s="7"/>
    </row>
    <row r="434" spans="2:17" ht="12.75">
      <c r="B434" s="60"/>
      <c r="M434" s="22"/>
      <c r="N434" s="23"/>
      <c r="O434" s="7"/>
      <c r="Q434" s="7"/>
    </row>
    <row r="435" spans="2:17" ht="12.75">
      <c r="B435" s="60"/>
      <c r="M435" s="22"/>
      <c r="N435" s="23"/>
      <c r="O435" s="7"/>
      <c r="Q435" s="7"/>
    </row>
    <row r="436" spans="2:17" ht="12.75">
      <c r="B436" s="60"/>
      <c r="M436" s="22"/>
      <c r="N436" s="23"/>
      <c r="O436" s="7"/>
      <c r="Q436" s="7"/>
    </row>
    <row r="437" spans="2:17" ht="12.75">
      <c r="B437" s="60"/>
      <c r="M437" s="22"/>
      <c r="N437" s="23"/>
      <c r="O437" s="7"/>
      <c r="Q437" s="7"/>
    </row>
    <row r="438" spans="2:17" ht="12.75">
      <c r="B438" s="60"/>
      <c r="M438" s="22"/>
      <c r="N438" s="23"/>
      <c r="O438" s="7"/>
      <c r="Q438" s="7"/>
    </row>
    <row r="439" spans="2:17" ht="12.75">
      <c r="B439" s="60"/>
      <c r="M439" s="22"/>
      <c r="N439" s="23"/>
      <c r="O439" s="7"/>
      <c r="Q439" s="7"/>
    </row>
    <row r="440" spans="2:17" ht="12.75">
      <c r="B440" s="60"/>
      <c r="M440" s="22"/>
      <c r="N440" s="23"/>
      <c r="O440" s="7"/>
      <c r="Q440" s="7"/>
    </row>
    <row r="441" spans="2:17" ht="12.75">
      <c r="B441" s="60"/>
      <c r="M441" s="22"/>
      <c r="N441" s="23"/>
      <c r="O441" s="7"/>
      <c r="Q441" s="7"/>
    </row>
    <row r="442" spans="2:17" ht="12.75">
      <c r="B442" s="60"/>
      <c r="M442" s="22"/>
      <c r="N442" s="23"/>
      <c r="O442" s="7"/>
      <c r="Q442" s="7"/>
    </row>
    <row r="443" spans="2:17" ht="12.75">
      <c r="B443" s="60"/>
      <c r="M443" s="22"/>
      <c r="N443" s="23"/>
      <c r="O443" s="7"/>
      <c r="Q443" s="7"/>
    </row>
    <row r="444" spans="2:17" ht="12.75">
      <c r="B444" s="60"/>
      <c r="M444" s="22"/>
      <c r="N444" s="23"/>
      <c r="O444" s="7"/>
      <c r="Q444" s="7"/>
    </row>
    <row r="445" spans="2:17" ht="12.75">
      <c r="B445" s="60"/>
      <c r="M445" s="22"/>
      <c r="N445" s="23"/>
      <c r="O445" s="7"/>
      <c r="Q445" s="7"/>
    </row>
    <row r="446" spans="2:17" ht="12.75">
      <c r="B446" s="60"/>
      <c r="M446" s="22"/>
      <c r="N446" s="23"/>
      <c r="O446" s="7"/>
      <c r="Q446" s="7"/>
    </row>
    <row r="447" spans="2:17" ht="12.75">
      <c r="B447" s="60"/>
      <c r="M447" s="22"/>
      <c r="N447" s="23"/>
      <c r="O447" s="7"/>
      <c r="Q447" s="7"/>
    </row>
    <row r="448" spans="2:17" ht="12.75">
      <c r="B448" s="60"/>
      <c r="M448" s="22"/>
      <c r="N448" s="23"/>
      <c r="O448" s="7"/>
      <c r="Q448" s="7"/>
    </row>
    <row r="449" spans="2:17" ht="12.75">
      <c r="B449" s="60"/>
      <c r="M449" s="22"/>
      <c r="N449" s="23"/>
      <c r="O449" s="7"/>
      <c r="Q449" s="7"/>
    </row>
    <row r="450" spans="2:17" ht="12.75">
      <c r="B450" s="60"/>
      <c r="M450" s="22"/>
      <c r="N450" s="23"/>
      <c r="O450" s="7"/>
      <c r="Q450" s="7"/>
    </row>
    <row r="451" spans="2:17" ht="12.75">
      <c r="B451" s="60"/>
      <c r="M451" s="22"/>
      <c r="N451" s="23"/>
      <c r="O451" s="7"/>
      <c r="Q451" s="7"/>
    </row>
    <row r="452" spans="2:17" ht="12.75">
      <c r="B452" s="60"/>
      <c r="M452" s="22"/>
      <c r="N452" s="23"/>
      <c r="O452" s="7"/>
      <c r="Q452" s="7"/>
    </row>
    <row r="453" spans="2:17" ht="12.75">
      <c r="B453" s="60"/>
      <c r="M453" s="22"/>
      <c r="N453" s="23"/>
      <c r="O453" s="7"/>
      <c r="Q453" s="7"/>
    </row>
    <row r="454" spans="2:17" ht="12.75">
      <c r="B454" s="60"/>
      <c r="M454" s="22"/>
      <c r="N454" s="23"/>
      <c r="O454" s="7"/>
      <c r="Q454" s="7"/>
    </row>
    <row r="455" spans="2:17" ht="12.75">
      <c r="B455" s="60"/>
      <c r="M455" s="22"/>
      <c r="N455" s="23"/>
      <c r="O455" s="7"/>
      <c r="Q455" s="7"/>
    </row>
    <row r="456" spans="2:17" ht="12.75">
      <c r="B456" s="60"/>
      <c r="M456" s="22"/>
      <c r="N456" s="23"/>
      <c r="O456" s="7"/>
      <c r="Q456" s="7"/>
    </row>
    <row r="457" spans="2:17" ht="12.75">
      <c r="B457" s="60"/>
      <c r="M457" s="22"/>
      <c r="N457" s="23"/>
      <c r="O457" s="7"/>
      <c r="Q457" s="7"/>
    </row>
    <row r="458" spans="2:17" ht="12.75">
      <c r="B458" s="60"/>
      <c r="M458" s="22"/>
      <c r="N458" s="23"/>
      <c r="O458" s="7"/>
      <c r="Q458" s="7"/>
    </row>
    <row r="459" spans="2:17" ht="12.75">
      <c r="B459" s="60"/>
      <c r="M459" s="22"/>
      <c r="N459" s="23"/>
      <c r="O459" s="7"/>
      <c r="Q459" s="7"/>
    </row>
    <row r="460" spans="2:17" ht="12.75">
      <c r="B460" s="60"/>
      <c r="M460" s="22"/>
      <c r="N460" s="23"/>
      <c r="O460" s="7"/>
      <c r="Q460" s="7"/>
    </row>
    <row r="461" spans="2:17" ht="12.75">
      <c r="B461" s="60"/>
      <c r="M461" s="22"/>
      <c r="N461" s="23"/>
      <c r="O461" s="7"/>
      <c r="Q461" s="7"/>
    </row>
    <row r="462" spans="2:17" ht="12.75">
      <c r="B462" s="60"/>
      <c r="M462" s="22"/>
      <c r="N462" s="23"/>
      <c r="O462" s="7"/>
      <c r="Q462" s="7"/>
    </row>
    <row r="463" spans="2:17" ht="12.75">
      <c r="B463" s="60"/>
      <c r="M463" s="22"/>
      <c r="N463" s="23"/>
      <c r="O463" s="7"/>
      <c r="Q463" s="7"/>
    </row>
    <row r="464" spans="2:17" ht="12.75">
      <c r="B464" s="60"/>
      <c r="M464" s="22"/>
      <c r="N464" s="23"/>
      <c r="O464" s="7"/>
      <c r="Q464" s="7"/>
    </row>
    <row r="465" spans="2:17" ht="12.75">
      <c r="B465" s="60"/>
      <c r="M465" s="22"/>
      <c r="N465" s="23"/>
      <c r="O465"/>
      <c r="Q465" s="7"/>
    </row>
    <row r="466" spans="2:17" ht="12.75">
      <c r="B466" s="60"/>
      <c r="M466" s="22"/>
      <c r="N466" s="23"/>
      <c r="O466"/>
      <c r="Q466" s="7"/>
    </row>
    <row r="467" spans="2:17" ht="12.75">
      <c r="B467" s="60"/>
      <c r="M467" s="22"/>
      <c r="N467" s="23"/>
      <c r="O467"/>
      <c r="Q467" s="7"/>
    </row>
    <row r="468" spans="2:17" ht="12.75">
      <c r="B468" s="60"/>
      <c r="M468" s="22"/>
      <c r="N468" s="23"/>
      <c r="O468"/>
      <c r="Q468" s="7"/>
    </row>
    <row r="469" spans="2:17" ht="12.75">
      <c r="B469" s="60"/>
      <c r="M469" s="22"/>
      <c r="N469" s="23"/>
      <c r="O469"/>
      <c r="Q469" s="7"/>
    </row>
    <row r="470" spans="2:17" ht="12.75">
      <c r="B470" s="60"/>
      <c r="M470" s="22"/>
      <c r="N470" s="23"/>
      <c r="O470"/>
      <c r="Q470" s="7"/>
    </row>
    <row r="471" spans="2:17" ht="12.75">
      <c r="B471" s="60"/>
      <c r="M471" s="22"/>
      <c r="N471" s="23"/>
      <c r="O471"/>
      <c r="Q471" s="7"/>
    </row>
    <row r="472" spans="2:17" ht="12.75">
      <c r="B472" s="60"/>
      <c r="M472" s="22"/>
      <c r="N472" s="23"/>
      <c r="O472"/>
      <c r="Q472" s="7"/>
    </row>
    <row r="473" spans="2:17" ht="12.75">
      <c r="B473" s="60"/>
      <c r="M473" s="22"/>
      <c r="N473" s="23"/>
      <c r="O473"/>
      <c r="Q473" s="7"/>
    </row>
    <row r="474" spans="2:17" ht="12.75">
      <c r="B474" s="60"/>
      <c r="M474" s="22"/>
      <c r="N474" s="23"/>
      <c r="O474"/>
      <c r="Q474" s="7"/>
    </row>
    <row r="475" spans="2:17" ht="12.75">
      <c r="B475" s="60"/>
      <c r="M475" s="22"/>
      <c r="N475" s="23"/>
      <c r="O475"/>
      <c r="Q475" s="7"/>
    </row>
    <row r="476" spans="2:17" ht="12.75">
      <c r="B476" s="60"/>
      <c r="M476" s="22"/>
      <c r="N476" s="23"/>
      <c r="O476"/>
      <c r="Q476" s="7"/>
    </row>
    <row r="477" spans="2:17" ht="12.75">
      <c r="B477" s="60"/>
      <c r="M477" s="22"/>
      <c r="N477" s="23"/>
      <c r="O477"/>
      <c r="Q477" s="7"/>
    </row>
    <row r="478" spans="2:17" ht="12.75">
      <c r="B478" s="60"/>
      <c r="M478" s="22"/>
      <c r="N478" s="23"/>
      <c r="O478"/>
      <c r="Q478" s="7"/>
    </row>
    <row r="479" spans="2:17" ht="12.75">
      <c r="B479" s="60"/>
      <c r="M479" s="22"/>
      <c r="N479" s="23"/>
      <c r="O479"/>
      <c r="Q479" s="7"/>
    </row>
    <row r="480" spans="2:17" ht="12.75">
      <c r="B480" s="60"/>
      <c r="M480" s="22"/>
      <c r="N480" s="23"/>
      <c r="O480"/>
      <c r="Q480" s="7"/>
    </row>
    <row r="481" spans="2:17" ht="12.75">
      <c r="B481" s="60"/>
      <c r="M481" s="22"/>
      <c r="N481" s="23"/>
      <c r="O481"/>
      <c r="Q481" s="7"/>
    </row>
    <row r="482" spans="2:17" ht="12.75">
      <c r="B482" s="60"/>
      <c r="M482" s="22"/>
      <c r="N482" s="23"/>
      <c r="O482"/>
      <c r="Q482" s="5"/>
    </row>
    <row r="483" spans="2:17" ht="12.75">
      <c r="B483" s="60"/>
      <c r="M483" s="22"/>
      <c r="N483" s="23"/>
      <c r="O483"/>
      <c r="Q483" s="5"/>
    </row>
    <row r="484" spans="2:17" ht="12.75">
      <c r="B484" s="60"/>
      <c r="M484" s="22"/>
      <c r="N484" s="23"/>
      <c r="O484"/>
      <c r="Q484" s="5"/>
    </row>
    <row r="485" spans="2:17" ht="12.75">
      <c r="B485" s="60"/>
      <c r="M485" s="22"/>
      <c r="N485" s="23"/>
      <c r="O485"/>
      <c r="Q485" s="5"/>
    </row>
    <row r="486" spans="2:17" ht="12.75">
      <c r="B486" s="60"/>
      <c r="M486" s="22"/>
      <c r="N486" s="23"/>
      <c r="O486"/>
      <c r="Q486" s="5"/>
    </row>
    <row r="487" spans="2:17" ht="12.75">
      <c r="B487" s="60"/>
      <c r="M487" s="22"/>
      <c r="N487" s="23"/>
      <c r="O487"/>
      <c r="Q487" s="5"/>
    </row>
    <row r="488" spans="2:17" ht="12.75">
      <c r="B488" s="60"/>
      <c r="M488" s="22"/>
      <c r="N488" s="23"/>
      <c r="O488"/>
      <c r="Q488" s="5"/>
    </row>
    <row r="489" spans="2:17" ht="12.75">
      <c r="B489" s="60"/>
      <c r="M489" s="22"/>
      <c r="N489" s="23"/>
      <c r="O489"/>
      <c r="Q489" s="5"/>
    </row>
    <row r="490" spans="2:17" ht="12.75">
      <c r="B490" s="60"/>
      <c r="M490" s="22"/>
      <c r="N490" s="23"/>
      <c r="O490"/>
      <c r="Q490" s="5"/>
    </row>
    <row r="491" spans="2:17" ht="12.75">
      <c r="B491" s="60"/>
      <c r="M491" s="22"/>
      <c r="N491" s="23"/>
      <c r="O491"/>
      <c r="Q491" s="5"/>
    </row>
    <row r="492" spans="2:17" ht="12.75">
      <c r="B492" s="60"/>
      <c r="M492" s="22"/>
      <c r="N492" s="23"/>
      <c r="O492"/>
      <c r="Q492" s="5"/>
    </row>
    <row r="493" spans="2:17" ht="12.75">
      <c r="B493" s="60"/>
      <c r="M493" s="22"/>
      <c r="N493" s="23"/>
      <c r="O493"/>
      <c r="Q493" s="5"/>
    </row>
    <row r="494" spans="2:17" ht="12.75">
      <c r="B494" s="60"/>
      <c r="M494" s="22"/>
      <c r="N494" s="23"/>
      <c r="O494"/>
      <c r="Q494" s="5"/>
    </row>
    <row r="495" spans="2:17" ht="12.75">
      <c r="B495" s="60"/>
      <c r="M495" s="22"/>
      <c r="N495" s="23"/>
      <c r="O495"/>
      <c r="Q495" s="5"/>
    </row>
    <row r="496" spans="2:17" ht="12.75">
      <c r="B496" s="60"/>
      <c r="M496" s="22"/>
      <c r="N496" s="23"/>
      <c r="O496"/>
      <c r="Q496" s="5"/>
    </row>
    <row r="497" spans="2:17" ht="12.75">
      <c r="B497" s="60"/>
      <c r="M497" s="22"/>
      <c r="N497" s="23"/>
      <c r="O497"/>
      <c r="Q497" s="5"/>
    </row>
    <row r="498" spans="2:17" ht="12.75">
      <c r="B498" s="60"/>
      <c r="M498" s="22"/>
      <c r="N498" s="23"/>
      <c r="O498"/>
      <c r="Q498" s="5"/>
    </row>
    <row r="499" spans="2:17" ht="12.75">
      <c r="B499" s="60"/>
      <c r="M499" s="22"/>
      <c r="N499" s="23"/>
      <c r="O499"/>
      <c r="Q499" s="5"/>
    </row>
    <row r="500" spans="2:17" ht="12.75">
      <c r="B500" s="60"/>
      <c r="M500" s="22"/>
      <c r="N500" s="23"/>
      <c r="O500"/>
      <c r="Q500" s="5"/>
    </row>
    <row r="501" spans="2:17" ht="12.75">
      <c r="B501" s="60"/>
      <c r="M501" s="22"/>
      <c r="N501" s="23"/>
      <c r="O501"/>
      <c r="Q501" s="5"/>
    </row>
    <row r="502" spans="2:17" ht="12.75">
      <c r="B502" s="60"/>
      <c r="M502" s="22"/>
      <c r="N502" s="23"/>
      <c r="O502"/>
      <c r="Q502" s="5"/>
    </row>
    <row r="503" spans="2:17" ht="12.75">
      <c r="B503" s="60"/>
      <c r="M503" s="22"/>
      <c r="N503" s="23"/>
      <c r="O503"/>
      <c r="Q503" s="5"/>
    </row>
    <row r="504" spans="2:17" ht="12.75">
      <c r="B504" s="60"/>
      <c r="M504" s="22"/>
      <c r="N504" s="23"/>
      <c r="O504"/>
      <c r="Q504" s="5"/>
    </row>
    <row r="505" spans="2:17" ht="12.75">
      <c r="B505" s="60"/>
      <c r="M505" s="22"/>
      <c r="N505" s="23"/>
      <c r="O505"/>
      <c r="Q505" s="5"/>
    </row>
    <row r="506" spans="2:17" ht="12.75">
      <c r="B506" s="60"/>
      <c r="M506" s="22"/>
      <c r="N506" s="23"/>
      <c r="O506"/>
      <c r="Q506" s="5"/>
    </row>
    <row r="507" spans="2:17" ht="12.75">
      <c r="B507" s="60"/>
      <c r="M507" s="22"/>
      <c r="N507" s="23"/>
      <c r="O507"/>
      <c r="Q507" s="5"/>
    </row>
    <row r="508" spans="2:17" ht="12.75">
      <c r="B508" s="60"/>
      <c r="M508" s="22"/>
      <c r="N508" s="23"/>
      <c r="O508"/>
      <c r="Q508" s="5"/>
    </row>
    <row r="509" spans="2:17" ht="12.75">
      <c r="B509" s="60"/>
      <c r="M509" s="22"/>
      <c r="N509" s="23"/>
      <c r="O509"/>
      <c r="Q509" s="5"/>
    </row>
    <row r="510" spans="2:17" ht="12.75">
      <c r="B510" s="60"/>
      <c r="M510" s="22"/>
      <c r="N510" s="23"/>
      <c r="O510"/>
      <c r="Q510" s="5"/>
    </row>
    <row r="511" spans="2:17" ht="12.75">
      <c r="B511" s="60"/>
      <c r="M511" s="22"/>
      <c r="N511" s="23"/>
      <c r="O511"/>
      <c r="Q511" s="5"/>
    </row>
    <row r="512" spans="2:17" ht="12.75">
      <c r="B512" s="60"/>
      <c r="M512" s="22"/>
      <c r="N512" s="23"/>
      <c r="O512"/>
      <c r="Q512" s="5"/>
    </row>
    <row r="513" spans="2:17" ht="12.75">
      <c r="B513" s="60"/>
      <c r="M513" s="22"/>
      <c r="N513" s="23"/>
      <c r="O513"/>
      <c r="Q513" s="5"/>
    </row>
    <row r="514" spans="2:17" ht="12.75">
      <c r="B514" s="60"/>
      <c r="M514" s="22"/>
      <c r="N514" s="23"/>
      <c r="O514"/>
      <c r="Q514" s="5"/>
    </row>
    <row r="515" spans="2:17" ht="12.75">
      <c r="B515" s="60"/>
      <c r="M515" s="22"/>
      <c r="N515" s="23"/>
      <c r="O515"/>
      <c r="Q515" s="5"/>
    </row>
    <row r="516" spans="2:17" ht="12.75">
      <c r="B516" s="60"/>
      <c r="M516" s="22"/>
      <c r="N516" s="23"/>
      <c r="O516"/>
      <c r="Q516" s="5"/>
    </row>
    <row r="517" spans="2:17" ht="12.75">
      <c r="B517" s="60"/>
      <c r="M517" s="22"/>
      <c r="N517" s="23"/>
      <c r="O517"/>
      <c r="Q517" s="5"/>
    </row>
    <row r="518" spans="2:17" ht="12.75">
      <c r="B518" s="60"/>
      <c r="M518" s="22"/>
      <c r="N518" s="23"/>
      <c r="O518"/>
      <c r="Q518" s="5"/>
    </row>
    <row r="519" spans="2:17" ht="12.75">
      <c r="B519" s="60"/>
      <c r="M519" s="22"/>
      <c r="N519" s="23"/>
      <c r="O519"/>
      <c r="Q519" s="5"/>
    </row>
    <row r="520" spans="2:17" ht="12.75">
      <c r="B520" s="60"/>
      <c r="M520" s="22"/>
      <c r="N520" s="23"/>
      <c r="O520"/>
      <c r="Q520" s="5"/>
    </row>
    <row r="521" spans="2:17" ht="12.75">
      <c r="B521" s="60"/>
      <c r="M521" s="22"/>
      <c r="N521" s="23"/>
      <c r="O521"/>
      <c r="Q521" s="5"/>
    </row>
    <row r="522" spans="2:17" ht="12.75">
      <c r="B522" s="60"/>
      <c r="M522" s="22"/>
      <c r="N522" s="23"/>
      <c r="O522"/>
      <c r="Q522" s="5"/>
    </row>
    <row r="523" spans="2:17" ht="12.75">
      <c r="B523" s="60"/>
      <c r="M523" s="22"/>
      <c r="N523" s="23"/>
      <c r="O523"/>
      <c r="Q523" s="5"/>
    </row>
    <row r="524" spans="2:17" ht="12.75">
      <c r="B524" s="60"/>
      <c r="M524" s="22"/>
      <c r="N524" s="23"/>
      <c r="O524"/>
      <c r="Q524" s="5"/>
    </row>
    <row r="525" spans="2:17" ht="12.75">
      <c r="B525" s="60"/>
      <c r="M525" s="22"/>
      <c r="N525" s="23"/>
      <c r="O525"/>
      <c r="Q525" s="5"/>
    </row>
    <row r="526" spans="2:17" ht="12.75">
      <c r="B526" s="60"/>
      <c r="M526" s="22"/>
      <c r="N526" s="23"/>
      <c r="O526"/>
      <c r="Q526" s="5"/>
    </row>
    <row r="527" spans="2:17" ht="12.75">
      <c r="B527" s="60"/>
      <c r="M527" s="22"/>
      <c r="N527" s="23"/>
      <c r="O527"/>
      <c r="Q527" s="5"/>
    </row>
    <row r="528" spans="2:17" ht="12.75">
      <c r="B528" s="60"/>
      <c r="M528" s="22"/>
      <c r="N528" s="23"/>
      <c r="O528"/>
      <c r="Q528" s="5"/>
    </row>
    <row r="529" spans="2:17" ht="12.75">
      <c r="B529" s="60"/>
      <c r="M529" s="22"/>
      <c r="N529" s="23"/>
      <c r="O529"/>
      <c r="Q529" s="5"/>
    </row>
    <row r="530" spans="2:17" ht="12.75">
      <c r="B530" s="60"/>
      <c r="M530" s="22"/>
      <c r="N530" s="23"/>
      <c r="O530"/>
      <c r="Q530" s="5"/>
    </row>
    <row r="531" spans="2:17" ht="12.75">
      <c r="B531" s="60"/>
      <c r="M531" s="22"/>
      <c r="N531" s="23"/>
      <c r="O531"/>
      <c r="Q531" s="5"/>
    </row>
    <row r="532" spans="2:17" ht="12.75">
      <c r="B532" s="60"/>
      <c r="M532" s="22"/>
      <c r="N532" s="23"/>
      <c r="O532"/>
      <c r="Q532" s="5"/>
    </row>
    <row r="533" spans="2:17" ht="12.75">
      <c r="B533" s="60"/>
      <c r="M533" s="22"/>
      <c r="N533" s="23"/>
      <c r="O533"/>
      <c r="Q533" s="5"/>
    </row>
    <row r="534" spans="2:17" ht="12.75">
      <c r="B534" s="60"/>
      <c r="M534" s="22"/>
      <c r="N534" s="23"/>
      <c r="O534"/>
      <c r="Q534" s="5"/>
    </row>
    <row r="535" spans="2:17" ht="12.75">
      <c r="B535" s="60"/>
      <c r="M535" s="22"/>
      <c r="N535" s="23"/>
      <c r="O535"/>
      <c r="Q535" s="5"/>
    </row>
    <row r="536" spans="2:17" ht="12.75">
      <c r="B536" s="60"/>
      <c r="M536" s="22"/>
      <c r="N536" s="23"/>
      <c r="O536"/>
      <c r="Q536" s="5"/>
    </row>
    <row r="537" spans="2:17" ht="12.75">
      <c r="B537" s="60"/>
      <c r="M537" s="22"/>
      <c r="N537" s="23"/>
      <c r="O537"/>
      <c r="Q537" s="5"/>
    </row>
    <row r="538" spans="2:17" ht="12.75">
      <c r="B538" s="60"/>
      <c r="M538" s="22"/>
      <c r="N538" s="23"/>
      <c r="O538"/>
      <c r="Q538" s="5"/>
    </row>
    <row r="539" spans="2:17" ht="12.75">
      <c r="B539" s="60"/>
      <c r="M539" s="22"/>
      <c r="N539" s="23"/>
      <c r="O539"/>
      <c r="Q539" s="5"/>
    </row>
    <row r="540" spans="2:17" ht="12.75">
      <c r="B540" s="60"/>
      <c r="M540" s="22"/>
      <c r="N540" s="23"/>
      <c r="O540"/>
      <c r="Q540" s="5"/>
    </row>
    <row r="541" spans="2:17" ht="12.75">
      <c r="B541" s="60"/>
      <c r="M541" s="22"/>
      <c r="N541" s="23"/>
      <c r="O541"/>
      <c r="Q541" s="5"/>
    </row>
    <row r="542" spans="2:17" ht="12.75">
      <c r="B542" s="60"/>
      <c r="M542" s="22"/>
      <c r="N542" s="23"/>
      <c r="O542"/>
      <c r="Q542" s="5"/>
    </row>
    <row r="543" spans="2:17" ht="12.75">
      <c r="B543" s="60"/>
      <c r="M543" s="22"/>
      <c r="N543" s="23"/>
      <c r="O543"/>
      <c r="Q543" s="5"/>
    </row>
    <row r="544" spans="2:17" ht="12.75">
      <c r="B544" s="60"/>
      <c r="M544" s="22"/>
      <c r="N544" s="23"/>
      <c r="O544"/>
      <c r="Q544" s="5"/>
    </row>
    <row r="545" spans="2:17" ht="12.75">
      <c r="B545" s="60"/>
      <c r="M545" s="22"/>
      <c r="N545" s="23"/>
      <c r="O545"/>
      <c r="Q545" s="5"/>
    </row>
    <row r="546" spans="2:17" ht="12.75">
      <c r="B546" s="60"/>
      <c r="M546" s="22"/>
      <c r="N546" s="23"/>
      <c r="O546"/>
      <c r="Q546" s="5"/>
    </row>
    <row r="547" spans="2:17" ht="12.75">
      <c r="B547" s="60"/>
      <c r="M547" s="22"/>
      <c r="N547" s="23"/>
      <c r="O547"/>
      <c r="Q547" s="5"/>
    </row>
    <row r="548" spans="2:17" ht="12.75">
      <c r="B548" s="60"/>
      <c r="M548" s="22"/>
      <c r="N548" s="23"/>
      <c r="O548"/>
      <c r="Q548" s="5"/>
    </row>
    <row r="549" spans="2:17" ht="12.75">
      <c r="B549" s="60"/>
      <c r="M549" s="22"/>
      <c r="N549" s="23"/>
      <c r="O549"/>
      <c r="Q549" s="5"/>
    </row>
    <row r="550" spans="2:17" ht="12.75">
      <c r="B550" s="60"/>
      <c r="M550" s="22"/>
      <c r="N550" s="23"/>
      <c r="O550"/>
      <c r="Q550" s="5"/>
    </row>
    <row r="551" spans="2:17" ht="12.75">
      <c r="B551" s="60"/>
      <c r="M551" s="22"/>
      <c r="N551" s="23"/>
      <c r="O551"/>
      <c r="Q551" s="5"/>
    </row>
    <row r="552" spans="2:17" ht="12.75">
      <c r="B552" s="60"/>
      <c r="M552" s="22"/>
      <c r="N552" s="23"/>
      <c r="O552"/>
      <c r="Q552" s="5"/>
    </row>
    <row r="553" spans="2:17" ht="12.75">
      <c r="B553" s="60"/>
      <c r="M553" s="22"/>
      <c r="N553" s="23"/>
      <c r="O553"/>
      <c r="Q553" s="5"/>
    </row>
    <row r="554" spans="2:17" ht="12.75">
      <c r="B554" s="60"/>
      <c r="M554" s="22"/>
      <c r="N554" s="23"/>
      <c r="O554"/>
      <c r="Q554" s="5"/>
    </row>
    <row r="555" spans="2:17" ht="12.75">
      <c r="B555" s="60"/>
      <c r="M555" s="22"/>
      <c r="N555" s="23"/>
      <c r="O555"/>
      <c r="Q555" s="5"/>
    </row>
    <row r="556" spans="2:17" ht="12.75">
      <c r="B556" s="60"/>
      <c r="M556" s="22"/>
      <c r="N556" s="23"/>
      <c r="O556"/>
      <c r="Q556" s="5"/>
    </row>
    <row r="557" spans="2:17" ht="12.75">
      <c r="B557" s="60"/>
      <c r="M557" s="22"/>
      <c r="N557" s="23"/>
      <c r="O557"/>
      <c r="Q557" s="5"/>
    </row>
    <row r="558" spans="2:17" ht="12.75">
      <c r="B558" s="60"/>
      <c r="M558" s="22"/>
      <c r="N558" s="23"/>
      <c r="O558"/>
      <c r="Q558" s="5"/>
    </row>
    <row r="559" spans="2:17" ht="12.75">
      <c r="B559" s="60"/>
      <c r="M559" s="22"/>
      <c r="N559" s="23"/>
      <c r="O559"/>
      <c r="Q559" s="5"/>
    </row>
    <row r="560" spans="2:17" ht="12.75">
      <c r="B560" s="60"/>
      <c r="M560" s="22"/>
      <c r="N560" s="23"/>
      <c r="O560"/>
      <c r="Q560" s="5"/>
    </row>
    <row r="561" spans="2:17" ht="12.75">
      <c r="B561" s="60"/>
      <c r="M561" s="22"/>
      <c r="N561" s="23"/>
      <c r="O561"/>
      <c r="Q561" s="5"/>
    </row>
    <row r="562" spans="2:17" ht="12.75">
      <c r="B562" s="60"/>
      <c r="M562" s="22"/>
      <c r="N562" s="23"/>
      <c r="O562"/>
      <c r="Q562" s="5"/>
    </row>
    <row r="563" spans="2:17" ht="12.75">
      <c r="B563" s="60"/>
      <c r="M563" s="22"/>
      <c r="N563" s="23"/>
      <c r="O563"/>
      <c r="Q563" s="5"/>
    </row>
    <row r="564" spans="2:17" ht="12.75">
      <c r="B564" s="60"/>
      <c r="M564" s="22"/>
      <c r="N564" s="23"/>
      <c r="O564"/>
      <c r="Q564" s="5"/>
    </row>
    <row r="565" spans="2:17" ht="12.75">
      <c r="B565" s="60"/>
      <c r="M565" s="22"/>
      <c r="N565" s="23"/>
      <c r="O565"/>
      <c r="Q565" s="5"/>
    </row>
    <row r="566" spans="2:17" ht="12.75">
      <c r="B566" s="60"/>
      <c r="M566" s="22"/>
      <c r="N566" s="23"/>
      <c r="O566"/>
      <c r="Q566" s="5"/>
    </row>
    <row r="567" spans="2:17" ht="12.75">
      <c r="B567" s="60"/>
      <c r="M567" s="22"/>
      <c r="N567" s="23"/>
      <c r="O567"/>
      <c r="Q567" s="5"/>
    </row>
    <row r="568" spans="2:17" ht="12.75">
      <c r="B568" s="60"/>
      <c r="M568" s="22"/>
      <c r="N568" s="23"/>
      <c r="O568"/>
      <c r="Q568" s="5"/>
    </row>
    <row r="569" spans="2:17" ht="12.75">
      <c r="B569" s="60"/>
      <c r="M569" s="22"/>
      <c r="N569" s="23"/>
      <c r="O569"/>
      <c r="Q569" s="5"/>
    </row>
    <row r="570" spans="2:17" ht="12.75">
      <c r="B570" s="60"/>
      <c r="M570" s="22"/>
      <c r="N570" s="23"/>
      <c r="O570"/>
      <c r="Q570" s="5"/>
    </row>
    <row r="571" spans="2:17" ht="12.75">
      <c r="B571" s="60"/>
      <c r="M571" s="22"/>
      <c r="N571" s="23"/>
      <c r="O571"/>
      <c r="Q571" s="5"/>
    </row>
    <row r="572" spans="2:17" ht="12.75">
      <c r="B572" s="60"/>
      <c r="M572" s="22"/>
      <c r="N572" s="23"/>
      <c r="O572"/>
      <c r="Q572" s="5"/>
    </row>
    <row r="573" spans="2:17" ht="12.75">
      <c r="B573" s="60"/>
      <c r="M573" s="22"/>
      <c r="N573" s="23"/>
      <c r="O573"/>
      <c r="Q573" s="5"/>
    </row>
    <row r="574" spans="2:17" ht="12.75">
      <c r="B574" s="60"/>
      <c r="M574" s="22"/>
      <c r="N574" s="23"/>
      <c r="O574"/>
      <c r="Q574" s="5"/>
    </row>
    <row r="575" spans="2:17" ht="12.75">
      <c r="B575" s="60"/>
      <c r="M575" s="22"/>
      <c r="N575" s="23"/>
      <c r="O575"/>
      <c r="Q575" s="5"/>
    </row>
    <row r="576" spans="2:17" ht="12.75">
      <c r="B576" s="60"/>
      <c r="M576" s="22"/>
      <c r="N576" s="23"/>
      <c r="O576"/>
      <c r="Q576" s="5"/>
    </row>
    <row r="577" spans="2:17" ht="12.75">
      <c r="B577" s="60"/>
      <c r="M577" s="22"/>
      <c r="N577" s="23"/>
      <c r="O577"/>
      <c r="Q577" s="5"/>
    </row>
    <row r="578" spans="2:17" ht="12.75">
      <c r="B578" s="60"/>
      <c r="M578" s="22"/>
      <c r="N578" s="23"/>
      <c r="O578"/>
      <c r="Q578" s="5"/>
    </row>
    <row r="579" spans="2:17" ht="12.75">
      <c r="B579" s="60"/>
      <c r="M579" s="22"/>
      <c r="N579" s="23"/>
      <c r="O579"/>
      <c r="Q579" s="5"/>
    </row>
    <row r="580" spans="2:17" ht="12.75">
      <c r="B580" s="60"/>
      <c r="M580" s="22"/>
      <c r="N580" s="23"/>
      <c r="O580"/>
      <c r="Q580" s="5"/>
    </row>
    <row r="581" spans="2:17" ht="12.75">
      <c r="B581" s="60"/>
      <c r="M581" s="22"/>
      <c r="N581" s="23"/>
      <c r="O581"/>
      <c r="Q581" s="5"/>
    </row>
    <row r="582" spans="2:17" ht="12.75">
      <c r="B582" s="60"/>
      <c r="M582" s="22"/>
      <c r="N582" s="23"/>
      <c r="O582"/>
      <c r="Q582" s="5"/>
    </row>
    <row r="583" spans="2:17" ht="12.75">
      <c r="B583" s="60"/>
      <c r="M583" s="22"/>
      <c r="N583" s="23"/>
      <c r="O583"/>
      <c r="Q583" s="5"/>
    </row>
    <row r="584" spans="2:17" ht="12.75">
      <c r="B584" s="60"/>
      <c r="M584" s="22"/>
      <c r="N584" s="23"/>
      <c r="O584"/>
      <c r="Q584" s="5"/>
    </row>
    <row r="585" spans="2:17" ht="12.75">
      <c r="B585" s="60"/>
      <c r="M585" s="22"/>
      <c r="N585" s="23"/>
      <c r="O585"/>
      <c r="Q585" s="5"/>
    </row>
    <row r="586" spans="2:17" ht="12.75">
      <c r="B586" s="60"/>
      <c r="M586" s="22"/>
      <c r="N586" s="23"/>
      <c r="O586"/>
      <c r="Q586" s="5"/>
    </row>
    <row r="587" spans="2:17" ht="12.75">
      <c r="B587" s="60"/>
      <c r="M587" s="22"/>
      <c r="N587" s="23"/>
      <c r="O587"/>
      <c r="Q587" s="5"/>
    </row>
    <row r="588" spans="2:17" ht="12.75">
      <c r="B588" s="60"/>
      <c r="M588" s="22"/>
      <c r="N588" s="23"/>
      <c r="O588"/>
      <c r="Q588" s="5"/>
    </row>
    <row r="589" spans="2:17" ht="12.75">
      <c r="B589" s="60"/>
      <c r="M589" s="22"/>
      <c r="N589" s="23"/>
      <c r="O589"/>
      <c r="Q589" s="5"/>
    </row>
    <row r="590" spans="2:17" ht="12.75">
      <c r="B590" s="60"/>
      <c r="M590" s="22"/>
      <c r="N590" s="23"/>
      <c r="O590"/>
      <c r="Q590" s="5"/>
    </row>
    <row r="591" spans="2:17" ht="12.75">
      <c r="B591" s="60"/>
      <c r="M591" s="22"/>
      <c r="N591" s="23"/>
      <c r="O591"/>
      <c r="Q591" s="5"/>
    </row>
    <row r="592" spans="2:17" ht="12.75">
      <c r="B592" s="60"/>
      <c r="M592" s="22"/>
      <c r="N592" s="23"/>
      <c r="O592"/>
      <c r="Q592" s="5"/>
    </row>
    <row r="593" spans="2:17" ht="12.75">
      <c r="B593" s="60"/>
      <c r="M593" s="22"/>
      <c r="N593" s="23"/>
      <c r="O593"/>
      <c r="Q593" s="5"/>
    </row>
    <row r="594" spans="2:17" ht="12.75">
      <c r="B594" s="60"/>
      <c r="M594" s="22"/>
      <c r="N594" s="23"/>
      <c r="O594"/>
      <c r="Q594" s="5"/>
    </row>
    <row r="595" spans="2:17" ht="12.75">
      <c r="B595" s="60"/>
      <c r="M595" s="22"/>
      <c r="N595" s="23"/>
      <c r="O595"/>
      <c r="Q595" s="5"/>
    </row>
    <row r="596" spans="2:17" ht="12.75">
      <c r="B596" s="60"/>
      <c r="M596" s="22"/>
      <c r="N596" s="23"/>
      <c r="O596"/>
      <c r="Q596" s="5"/>
    </row>
    <row r="597" spans="2:17" ht="12.75">
      <c r="B597" s="60"/>
      <c r="M597" s="22"/>
      <c r="N597" s="23"/>
      <c r="O597"/>
      <c r="Q597" s="5"/>
    </row>
    <row r="598" spans="2:17" ht="12.75">
      <c r="B598" s="60"/>
      <c r="M598" s="22"/>
      <c r="N598" s="23"/>
      <c r="O598"/>
      <c r="Q598" s="5"/>
    </row>
    <row r="599" spans="2:17" ht="12.75">
      <c r="B599" s="60"/>
      <c r="M599" s="22"/>
      <c r="N599" s="23"/>
      <c r="O599"/>
      <c r="Q599" s="5"/>
    </row>
    <row r="600" spans="2:17" ht="12.75">
      <c r="B600" s="60"/>
      <c r="M600" s="22"/>
      <c r="N600" s="23"/>
      <c r="O600"/>
      <c r="Q600" s="5"/>
    </row>
    <row r="601" spans="2:17" ht="12.75">
      <c r="B601" s="60"/>
      <c r="M601" s="22"/>
      <c r="N601" s="23"/>
      <c r="O601"/>
      <c r="Q601" s="5"/>
    </row>
    <row r="602" spans="2:17" ht="12.75">
      <c r="B602" s="60"/>
      <c r="M602" s="22"/>
      <c r="N602" s="23"/>
      <c r="O602"/>
      <c r="Q602" s="5"/>
    </row>
    <row r="603" spans="2:17" ht="12.75">
      <c r="B603" s="60"/>
      <c r="M603" s="22"/>
      <c r="N603" s="23"/>
      <c r="O603"/>
      <c r="Q603" s="5"/>
    </row>
    <row r="604" spans="2:17" ht="12.75">
      <c r="B604" s="60"/>
      <c r="M604" s="22"/>
      <c r="N604" s="23"/>
      <c r="O604"/>
      <c r="Q604" s="5"/>
    </row>
    <row r="605" spans="2:17" ht="12.75">
      <c r="B605" s="60"/>
      <c r="M605" s="22"/>
      <c r="N605" s="23"/>
      <c r="O605"/>
      <c r="Q605" s="5"/>
    </row>
    <row r="606" spans="2:17" ht="12.75">
      <c r="B606" s="60"/>
      <c r="M606" s="22"/>
      <c r="N606" s="23"/>
      <c r="O606"/>
      <c r="Q606" s="5"/>
    </row>
    <row r="607" spans="2:17" ht="12.75">
      <c r="B607" s="60"/>
      <c r="M607" s="22"/>
      <c r="N607" s="23"/>
      <c r="O607"/>
      <c r="Q607" s="5"/>
    </row>
    <row r="608" spans="2:17" ht="12.75">
      <c r="B608" s="60"/>
      <c r="M608" s="22"/>
      <c r="N608" s="23"/>
      <c r="O608"/>
      <c r="Q608" s="5"/>
    </row>
    <row r="609" spans="2:17" ht="12.75">
      <c r="B609" s="60"/>
      <c r="M609" s="22"/>
      <c r="N609" s="23"/>
      <c r="O609"/>
      <c r="Q609" s="5"/>
    </row>
    <row r="610" spans="2:17" ht="12.75">
      <c r="B610" s="60"/>
      <c r="M610" s="22"/>
      <c r="N610" s="23"/>
      <c r="O610"/>
      <c r="Q610" s="5"/>
    </row>
    <row r="611" spans="2:17" ht="12.75">
      <c r="B611" s="60"/>
      <c r="M611" s="22"/>
      <c r="N611" s="23"/>
      <c r="O611"/>
      <c r="Q611" s="5"/>
    </row>
    <row r="612" spans="2:17" ht="12.75">
      <c r="B612" s="60"/>
      <c r="M612" s="22"/>
      <c r="N612" s="23"/>
      <c r="O612"/>
      <c r="Q612" s="5"/>
    </row>
    <row r="613" spans="2:17" ht="12.75">
      <c r="B613" s="60"/>
      <c r="M613" s="22"/>
      <c r="N613" s="23"/>
      <c r="O613"/>
      <c r="Q613" s="5"/>
    </row>
    <row r="614" spans="2:17" ht="12.75">
      <c r="B614" s="60"/>
      <c r="M614" s="22"/>
      <c r="N614" s="23"/>
      <c r="O614"/>
      <c r="Q614" s="5"/>
    </row>
    <row r="615" spans="2:17" ht="12.75">
      <c r="B615" s="60"/>
      <c r="M615" s="22"/>
      <c r="N615" s="23"/>
      <c r="O615"/>
      <c r="Q615" s="5"/>
    </row>
    <row r="616" spans="2:17" ht="12.75">
      <c r="B616" s="60"/>
      <c r="M616" s="22"/>
      <c r="N616" s="23"/>
      <c r="O616"/>
      <c r="Q616" s="5"/>
    </row>
    <row r="617" spans="2:17" ht="12.75">
      <c r="B617" s="60"/>
      <c r="M617" s="22"/>
      <c r="N617" s="23"/>
      <c r="O617"/>
      <c r="Q617" s="5"/>
    </row>
    <row r="618" spans="2:17" ht="12.75">
      <c r="B618" s="60"/>
      <c r="M618" s="22"/>
      <c r="N618" s="23"/>
      <c r="O618"/>
      <c r="Q618" s="5"/>
    </row>
    <row r="619" spans="2:17" ht="12.75">
      <c r="B619" s="60"/>
      <c r="M619" s="22"/>
      <c r="N619" s="23"/>
      <c r="O619"/>
      <c r="Q619" s="5"/>
    </row>
    <row r="620" spans="2:17" ht="12.75">
      <c r="B620" s="60"/>
      <c r="M620" s="22"/>
      <c r="N620" s="23"/>
      <c r="O620"/>
      <c r="Q620" s="5"/>
    </row>
    <row r="621" spans="2:17" ht="12.75">
      <c r="B621" s="60"/>
      <c r="M621" s="22"/>
      <c r="N621" s="23"/>
      <c r="O621"/>
      <c r="Q621" s="5"/>
    </row>
    <row r="622" spans="2:17" ht="12.75">
      <c r="B622" s="60"/>
      <c r="M622" s="22"/>
      <c r="N622" s="23"/>
      <c r="O622"/>
      <c r="Q622" s="5"/>
    </row>
    <row r="623" spans="2:17" ht="12.75">
      <c r="B623" s="60"/>
      <c r="M623" s="22"/>
      <c r="N623" s="23"/>
      <c r="O623"/>
      <c r="Q623" s="5"/>
    </row>
    <row r="624" spans="2:17" ht="12.75">
      <c r="B624" s="60"/>
      <c r="M624" s="22"/>
      <c r="N624" s="23"/>
      <c r="O624"/>
      <c r="Q624" s="5"/>
    </row>
    <row r="625" spans="2:17" ht="12.75">
      <c r="B625" s="60"/>
      <c r="M625" s="22"/>
      <c r="N625" s="23"/>
      <c r="O625"/>
      <c r="Q625" s="5"/>
    </row>
    <row r="626" spans="2:17" ht="12.75">
      <c r="B626" s="60"/>
      <c r="M626" s="22"/>
      <c r="N626" s="23"/>
      <c r="O626"/>
      <c r="Q626" s="5"/>
    </row>
    <row r="627" spans="2:17" ht="12.75">
      <c r="B627" s="60"/>
      <c r="M627" s="22"/>
      <c r="N627" s="23"/>
      <c r="O627"/>
      <c r="Q627" s="5"/>
    </row>
    <row r="628" spans="2:17" ht="12.75">
      <c r="B628" s="60"/>
      <c r="M628" s="22"/>
      <c r="N628" s="23"/>
      <c r="O628"/>
      <c r="Q628" s="5"/>
    </row>
    <row r="629" spans="2:17" ht="12.75">
      <c r="B629" s="60"/>
      <c r="M629" s="22"/>
      <c r="N629" s="23"/>
      <c r="O629"/>
      <c r="Q629" s="5"/>
    </row>
    <row r="630" spans="2:17" ht="12.75">
      <c r="B630" s="60"/>
      <c r="M630" s="22"/>
      <c r="N630" s="23"/>
      <c r="O630"/>
      <c r="Q630" s="5"/>
    </row>
    <row r="631" spans="2:17" ht="12.75">
      <c r="B631" s="60"/>
      <c r="M631" s="22"/>
      <c r="N631" s="23"/>
      <c r="O631"/>
      <c r="Q631" s="5"/>
    </row>
    <row r="632" spans="2:17" ht="12.75">
      <c r="B632" s="60"/>
      <c r="M632" s="22"/>
      <c r="N632" s="23"/>
      <c r="O632"/>
      <c r="Q632" s="5"/>
    </row>
    <row r="633" spans="2:17" ht="12.75">
      <c r="B633" s="60"/>
      <c r="M633" s="22"/>
      <c r="N633" s="23"/>
      <c r="O633"/>
      <c r="Q633" s="5"/>
    </row>
    <row r="634" spans="2:17" ht="12.75">
      <c r="B634" s="60"/>
      <c r="M634" s="22"/>
      <c r="N634" s="23"/>
      <c r="O634"/>
      <c r="Q634" s="5"/>
    </row>
    <row r="635" spans="2:17" ht="12.75">
      <c r="B635" s="60"/>
      <c r="M635" s="22"/>
      <c r="N635" s="23"/>
      <c r="O635"/>
      <c r="Q635" s="5"/>
    </row>
    <row r="636" spans="2:17" ht="12.75">
      <c r="B636" s="60"/>
      <c r="M636" s="22"/>
      <c r="N636" s="23"/>
      <c r="O636"/>
      <c r="Q636" s="5"/>
    </row>
    <row r="637" spans="2:17" ht="12.75">
      <c r="B637" s="60"/>
      <c r="M637" s="22"/>
      <c r="N637" s="23"/>
      <c r="O637"/>
      <c r="Q637" s="5"/>
    </row>
    <row r="638" spans="2:17" ht="12.75">
      <c r="B638" s="60"/>
      <c r="M638" s="22"/>
      <c r="N638" s="23"/>
      <c r="O638"/>
      <c r="Q638" s="5"/>
    </row>
    <row r="639" spans="2:17" ht="12.75">
      <c r="B639" s="60"/>
      <c r="M639" s="22"/>
      <c r="N639" s="23"/>
      <c r="O639"/>
      <c r="Q639" s="5"/>
    </row>
    <row r="640" spans="2:17" ht="12.75">
      <c r="B640" s="60"/>
      <c r="M640" s="22"/>
      <c r="N640" s="23"/>
      <c r="O640"/>
      <c r="Q640" s="5"/>
    </row>
    <row r="641" spans="2:17" ht="12.75">
      <c r="B641" s="60"/>
      <c r="M641" s="22"/>
      <c r="N641" s="23"/>
      <c r="O641"/>
      <c r="Q641" s="5"/>
    </row>
    <row r="642" spans="2:17" ht="12.75">
      <c r="B642" s="60"/>
      <c r="M642" s="22"/>
      <c r="N642" s="23"/>
      <c r="O642"/>
      <c r="Q642" s="5"/>
    </row>
    <row r="643" spans="2:17" ht="12.75">
      <c r="B643" s="60"/>
      <c r="M643" s="22"/>
      <c r="N643" s="23"/>
      <c r="O643"/>
      <c r="Q643" s="5"/>
    </row>
    <row r="644" spans="2:17" ht="12.75">
      <c r="B644" s="60"/>
      <c r="M644" s="22"/>
      <c r="N644" s="23"/>
      <c r="O644"/>
      <c r="Q644" s="5"/>
    </row>
    <row r="645" spans="2:17" ht="12.75">
      <c r="B645" s="60"/>
      <c r="M645" s="22"/>
      <c r="N645" s="23"/>
      <c r="O645"/>
      <c r="Q645" s="5"/>
    </row>
    <row r="646" spans="2:17" ht="12.75">
      <c r="B646" s="60"/>
      <c r="M646" s="22"/>
      <c r="N646" s="23"/>
      <c r="O646"/>
      <c r="Q646" s="5"/>
    </row>
    <row r="647" spans="2:17" ht="12.75">
      <c r="B647" s="60"/>
      <c r="M647" s="22"/>
      <c r="N647" s="23"/>
      <c r="O647"/>
      <c r="Q647" s="5"/>
    </row>
    <row r="648" spans="2:17" ht="12.75">
      <c r="B648" s="60"/>
      <c r="M648" s="22"/>
      <c r="N648" s="23"/>
      <c r="O648"/>
      <c r="Q648" s="5"/>
    </row>
    <row r="649" spans="2:17" ht="12.75">
      <c r="B649" s="60"/>
      <c r="M649" s="22"/>
      <c r="N649" s="23"/>
      <c r="O649"/>
      <c r="Q649" s="5"/>
    </row>
    <row r="650" spans="2:17" ht="12.75">
      <c r="B650" s="60"/>
      <c r="M650" s="22"/>
      <c r="N650" s="23"/>
      <c r="O650"/>
      <c r="Q650" s="5"/>
    </row>
    <row r="651" spans="2:17" ht="12.75">
      <c r="B651" s="60"/>
      <c r="M651" s="22"/>
      <c r="N651" s="23"/>
      <c r="O651"/>
      <c r="Q651" s="5"/>
    </row>
    <row r="652" spans="2:17" ht="12.75">
      <c r="B652" s="60"/>
      <c r="M652" s="22"/>
      <c r="N652" s="23"/>
      <c r="O652"/>
      <c r="Q652" s="5"/>
    </row>
    <row r="653" spans="2:17" ht="12.75">
      <c r="B653" s="60"/>
      <c r="M653" s="22"/>
      <c r="N653" s="23"/>
      <c r="O653"/>
      <c r="Q653" s="5"/>
    </row>
    <row r="654" spans="2:17" ht="12.75">
      <c r="B654" s="60"/>
      <c r="M654" s="22"/>
      <c r="N654" s="23"/>
      <c r="O654"/>
      <c r="Q654" s="5"/>
    </row>
    <row r="655" spans="2:17" ht="12.75">
      <c r="B655" s="60"/>
      <c r="M655" s="22"/>
      <c r="N655" s="23"/>
      <c r="O655"/>
      <c r="Q655" s="5"/>
    </row>
    <row r="656" spans="2:17" ht="12.75">
      <c r="B656" s="60"/>
      <c r="M656" s="22"/>
      <c r="N656" s="23"/>
      <c r="O656"/>
      <c r="Q656" s="5"/>
    </row>
    <row r="657" spans="2:17" ht="12.75">
      <c r="B657" s="60"/>
      <c r="M657" s="22"/>
      <c r="N657" s="23"/>
      <c r="O657"/>
      <c r="Q657" s="5"/>
    </row>
    <row r="658" spans="2:17" ht="12.75">
      <c r="B658" s="60"/>
      <c r="M658" s="22"/>
      <c r="N658" s="23"/>
      <c r="O658"/>
      <c r="Q658" s="5"/>
    </row>
    <row r="659" spans="2:17" ht="12.75">
      <c r="B659" s="60"/>
      <c r="M659" s="22"/>
      <c r="N659" s="23"/>
      <c r="O659"/>
      <c r="Q659" s="5"/>
    </row>
    <row r="660" spans="2:17" ht="12.75">
      <c r="B660" s="60"/>
      <c r="M660" s="22"/>
      <c r="N660" s="23"/>
      <c r="O660"/>
      <c r="Q660" s="5"/>
    </row>
    <row r="661" spans="2:17" ht="12.75">
      <c r="B661" s="60"/>
      <c r="M661" s="22"/>
      <c r="N661" s="23"/>
      <c r="O661"/>
      <c r="Q661" s="5"/>
    </row>
    <row r="662" spans="2:17" ht="12.75">
      <c r="B662" s="60"/>
      <c r="M662" s="22"/>
      <c r="N662" s="23"/>
      <c r="O662"/>
      <c r="Q662" s="5"/>
    </row>
    <row r="663" spans="2:17" ht="12.75">
      <c r="B663" s="60"/>
      <c r="M663" s="22"/>
      <c r="N663" s="23"/>
      <c r="O663"/>
      <c r="Q663" s="5"/>
    </row>
    <row r="664" spans="2:17" ht="12.75">
      <c r="B664" s="60"/>
      <c r="M664" s="22"/>
      <c r="N664" s="23"/>
      <c r="O664"/>
      <c r="Q664" s="5"/>
    </row>
    <row r="665" spans="2:17" ht="12.75">
      <c r="B665" s="60"/>
      <c r="M665" s="22"/>
      <c r="N665" s="23"/>
      <c r="O665"/>
      <c r="Q665" s="5"/>
    </row>
    <row r="666" spans="2:17" ht="12.75">
      <c r="B666" s="60"/>
      <c r="M666" s="22"/>
      <c r="N666" s="23"/>
      <c r="O666"/>
      <c r="Q666" s="5"/>
    </row>
    <row r="667" spans="2:17" ht="12.75">
      <c r="B667" s="60"/>
      <c r="M667" s="22"/>
      <c r="N667" s="23"/>
      <c r="O667"/>
      <c r="Q667" s="5"/>
    </row>
    <row r="668" spans="2:17" ht="12.75">
      <c r="B668" s="60"/>
      <c r="M668" s="22"/>
      <c r="N668" s="23"/>
      <c r="O668"/>
      <c r="Q668" s="5"/>
    </row>
    <row r="669" spans="2:17" ht="12.75">
      <c r="B669" s="60"/>
      <c r="M669" s="22"/>
      <c r="N669" s="23"/>
      <c r="O669"/>
      <c r="Q669" s="5"/>
    </row>
    <row r="670" spans="2:17" ht="12.75">
      <c r="B670" s="60"/>
      <c r="M670" s="22"/>
      <c r="N670" s="23"/>
      <c r="O670"/>
      <c r="Q670" s="5"/>
    </row>
    <row r="671" spans="2:17" ht="12.75">
      <c r="B671" s="60"/>
      <c r="M671" s="22"/>
      <c r="N671" s="23"/>
      <c r="O671"/>
      <c r="Q671" s="5"/>
    </row>
    <row r="672" spans="2:17" ht="12.75">
      <c r="B672" s="60"/>
      <c r="M672" s="22"/>
      <c r="N672" s="23"/>
      <c r="O672"/>
      <c r="Q672" s="5"/>
    </row>
    <row r="673" spans="2:17" ht="12.75">
      <c r="B673" s="60"/>
      <c r="M673" s="22"/>
      <c r="N673" s="23"/>
      <c r="O673"/>
      <c r="Q673" s="5"/>
    </row>
    <row r="674" spans="2:17" ht="12.75">
      <c r="B674" s="60"/>
      <c r="M674" s="22"/>
      <c r="N674" s="23"/>
      <c r="O674"/>
      <c r="Q674" s="5"/>
    </row>
    <row r="675" spans="2:17" ht="12.75">
      <c r="B675" s="60"/>
      <c r="M675" s="22"/>
      <c r="N675" s="23"/>
      <c r="O675"/>
      <c r="Q675" s="5"/>
    </row>
    <row r="676" spans="2:17" ht="12.75">
      <c r="B676" s="60"/>
      <c r="M676" s="22"/>
      <c r="N676" s="23"/>
      <c r="O676"/>
      <c r="Q676" s="5"/>
    </row>
    <row r="677" spans="2:17" ht="12.75">
      <c r="B677" s="60"/>
      <c r="M677" s="22"/>
      <c r="N677" s="23"/>
      <c r="O677"/>
      <c r="Q677" s="5"/>
    </row>
    <row r="678" spans="2:17" ht="12.75">
      <c r="B678" s="60"/>
      <c r="M678" s="22"/>
      <c r="N678" s="23"/>
      <c r="O678"/>
      <c r="Q678" s="5"/>
    </row>
    <row r="679" spans="2:17" ht="12.75">
      <c r="B679" s="60"/>
      <c r="M679" s="22"/>
      <c r="N679" s="23"/>
      <c r="O679"/>
      <c r="Q679" s="5"/>
    </row>
    <row r="680" spans="2:17" ht="12.75">
      <c r="B680" s="60"/>
      <c r="M680" s="22"/>
      <c r="N680" s="23"/>
      <c r="O680"/>
      <c r="Q680" s="5"/>
    </row>
    <row r="681" spans="2:17" ht="12.75">
      <c r="B681" s="60"/>
      <c r="M681" s="22"/>
      <c r="N681" s="23"/>
      <c r="O681"/>
      <c r="Q681" s="5"/>
    </row>
    <row r="682" spans="2:17" ht="12.75">
      <c r="B682" s="60"/>
      <c r="M682" s="22"/>
      <c r="N682" s="23"/>
      <c r="O682"/>
      <c r="Q682" s="5"/>
    </row>
    <row r="683" spans="2:17" ht="12.75">
      <c r="B683" s="60"/>
      <c r="M683" s="22"/>
      <c r="N683" s="23"/>
      <c r="O683"/>
      <c r="Q683" s="5"/>
    </row>
    <row r="684" spans="2:17" ht="12.75">
      <c r="B684" s="60"/>
      <c r="M684" s="22"/>
      <c r="N684" s="23"/>
      <c r="O684"/>
      <c r="Q684" s="5"/>
    </row>
    <row r="685" spans="2:17" ht="12.75">
      <c r="B685" s="60"/>
      <c r="M685" s="22"/>
      <c r="N685" s="23"/>
      <c r="O685"/>
      <c r="Q685" s="5"/>
    </row>
    <row r="686" spans="2:17" ht="12.75">
      <c r="B686" s="60"/>
      <c r="M686" s="22"/>
      <c r="N686" s="23"/>
      <c r="O686"/>
      <c r="Q686" s="5"/>
    </row>
    <row r="687" spans="2:17" ht="12.75">
      <c r="B687" s="60"/>
      <c r="M687" s="22"/>
      <c r="N687" s="23"/>
      <c r="O687"/>
      <c r="Q687" s="5"/>
    </row>
    <row r="688" spans="2:17" ht="12.75">
      <c r="B688" s="60"/>
      <c r="M688" s="22"/>
      <c r="N688" s="23"/>
      <c r="O688"/>
      <c r="Q688" s="5"/>
    </row>
    <row r="689" spans="2:17" ht="12.75">
      <c r="B689" s="60"/>
      <c r="M689" s="22"/>
      <c r="N689" s="23"/>
      <c r="O689"/>
      <c r="Q689" s="5"/>
    </row>
    <row r="690" spans="2:17" ht="12.75">
      <c r="B690" s="60"/>
      <c r="M690" s="22"/>
      <c r="N690" s="23"/>
      <c r="O690"/>
      <c r="Q690" s="5"/>
    </row>
    <row r="691" spans="2:17" ht="12.75">
      <c r="B691" s="60"/>
      <c r="M691" s="22"/>
      <c r="N691" s="23"/>
      <c r="O691"/>
      <c r="Q691" s="5"/>
    </row>
    <row r="692" spans="2:17" ht="12.75">
      <c r="B692" s="60"/>
      <c r="M692" s="22"/>
      <c r="N692" s="23"/>
      <c r="O692"/>
      <c r="Q692" s="5"/>
    </row>
    <row r="693" spans="2:17" ht="12.75">
      <c r="B693" s="60"/>
      <c r="M693" s="22"/>
      <c r="N693" s="23"/>
      <c r="O693"/>
      <c r="Q693" s="5"/>
    </row>
    <row r="694" spans="2:17" ht="12.75">
      <c r="B694" s="60"/>
      <c r="M694" s="22"/>
      <c r="N694" s="23"/>
      <c r="O694"/>
      <c r="Q694" s="5"/>
    </row>
    <row r="695" spans="2:17" ht="12.75">
      <c r="B695" s="60"/>
      <c r="M695" s="22"/>
      <c r="N695" s="23"/>
      <c r="O695"/>
      <c r="Q695" s="5"/>
    </row>
    <row r="696" spans="2:17" ht="12.75">
      <c r="B696" s="60"/>
      <c r="M696" s="22"/>
      <c r="N696" s="23"/>
      <c r="O696"/>
      <c r="Q696" s="5"/>
    </row>
    <row r="697" spans="2:17" ht="12.75">
      <c r="B697" s="60"/>
      <c r="M697" s="22"/>
      <c r="N697" s="23"/>
      <c r="O697"/>
      <c r="Q697" s="5"/>
    </row>
    <row r="698" spans="2:17" ht="12.75">
      <c r="B698" s="60"/>
      <c r="M698" s="22"/>
      <c r="N698" s="23"/>
      <c r="O698"/>
      <c r="Q698" s="5"/>
    </row>
    <row r="699" spans="2:17" ht="12.75">
      <c r="B699" s="60"/>
      <c r="M699" s="22"/>
      <c r="N699" s="23"/>
      <c r="O699"/>
      <c r="Q699" s="5"/>
    </row>
    <row r="700" spans="2:17" ht="12.75">
      <c r="B700" s="60"/>
      <c r="M700" s="22"/>
      <c r="N700" s="23"/>
      <c r="O700"/>
      <c r="Q700" s="5"/>
    </row>
    <row r="701" spans="2:17" ht="12.75">
      <c r="B701" s="60"/>
      <c r="M701" s="22"/>
      <c r="N701" s="23"/>
      <c r="O701"/>
      <c r="Q701" s="5"/>
    </row>
    <row r="702" spans="2:17" ht="12.75">
      <c r="B702" s="60"/>
      <c r="M702" s="22"/>
      <c r="N702" s="23"/>
      <c r="O702"/>
      <c r="Q702" s="5"/>
    </row>
    <row r="703" spans="2:17" ht="12.75">
      <c r="B703" s="60"/>
      <c r="M703" s="22"/>
      <c r="N703" s="23"/>
      <c r="O703"/>
      <c r="Q703" s="5"/>
    </row>
    <row r="704" spans="2:17" ht="12.75">
      <c r="B704" s="60"/>
      <c r="M704" s="22"/>
      <c r="N704" s="23"/>
      <c r="O704"/>
      <c r="Q704" s="5"/>
    </row>
    <row r="705" spans="2:17" ht="12.75">
      <c r="B705" s="60"/>
      <c r="M705" s="22"/>
      <c r="N705" s="23"/>
      <c r="O705"/>
      <c r="Q705" s="5"/>
    </row>
    <row r="706" spans="2:17" ht="12.75">
      <c r="B706" s="60"/>
      <c r="M706" s="22"/>
      <c r="N706" s="23"/>
      <c r="O706"/>
      <c r="Q706" s="5"/>
    </row>
    <row r="707" spans="2:17" ht="12.75">
      <c r="B707" s="60"/>
      <c r="M707" s="22"/>
      <c r="N707" s="23"/>
      <c r="O707"/>
      <c r="Q707" s="5"/>
    </row>
    <row r="708" spans="2:17" ht="12.75">
      <c r="B708" s="60"/>
      <c r="M708" s="22"/>
      <c r="N708" s="23"/>
      <c r="O708"/>
      <c r="Q708" s="5"/>
    </row>
    <row r="709" spans="2:17" ht="12.75">
      <c r="B709" s="60"/>
      <c r="M709" s="22"/>
      <c r="N709" s="23"/>
      <c r="O709"/>
      <c r="Q709" s="5"/>
    </row>
    <row r="710" spans="2:17" ht="12.75">
      <c r="B710" s="60"/>
      <c r="M710" s="22"/>
      <c r="N710" s="23"/>
      <c r="O710"/>
      <c r="Q710" s="5"/>
    </row>
    <row r="711" spans="2:17" ht="12.75">
      <c r="B711" s="60"/>
      <c r="M711" s="22"/>
      <c r="N711" s="23"/>
      <c r="O711"/>
      <c r="Q711" s="5"/>
    </row>
    <row r="712" spans="2:17" ht="12.75">
      <c r="B712" s="60"/>
      <c r="M712" s="22"/>
      <c r="N712" s="23"/>
      <c r="O712"/>
      <c r="Q712" s="5"/>
    </row>
    <row r="713" spans="2:17" ht="12.75">
      <c r="B713" s="60"/>
      <c r="M713" s="22"/>
      <c r="N713" s="23"/>
      <c r="O713"/>
      <c r="Q713" s="5"/>
    </row>
    <row r="714" spans="2:17" ht="12.75">
      <c r="B714" s="60"/>
      <c r="M714" s="22"/>
      <c r="N714" s="23"/>
      <c r="O714"/>
      <c r="Q714" s="5"/>
    </row>
    <row r="715" spans="2:17" ht="12.75">
      <c r="B715" s="60"/>
      <c r="M715" s="22"/>
      <c r="N715" s="23"/>
      <c r="O715"/>
      <c r="Q715" s="5"/>
    </row>
    <row r="716" spans="2:17" ht="12.75">
      <c r="B716" s="60"/>
      <c r="M716" s="22"/>
      <c r="N716" s="23"/>
      <c r="O716"/>
      <c r="Q716" s="5"/>
    </row>
    <row r="717" spans="2:17" ht="12.75">
      <c r="B717" s="60"/>
      <c r="M717" s="22"/>
      <c r="N717" s="23"/>
      <c r="O717"/>
      <c r="Q717" s="5"/>
    </row>
    <row r="718" spans="2:17" ht="12.75">
      <c r="B718" s="60"/>
      <c r="M718" s="22"/>
      <c r="N718" s="23"/>
      <c r="O718"/>
      <c r="Q718" s="5"/>
    </row>
    <row r="719" spans="2:17" ht="12.75">
      <c r="B719" s="60"/>
      <c r="M719" s="22"/>
      <c r="N719" s="23"/>
      <c r="O719"/>
      <c r="Q719" s="5"/>
    </row>
    <row r="720" spans="2:17" ht="12.75">
      <c r="B720" s="60"/>
      <c r="M720" s="22"/>
      <c r="N720" s="23"/>
      <c r="O720"/>
      <c r="Q720" s="5"/>
    </row>
    <row r="721" spans="2:17" ht="12.75">
      <c r="B721" s="60"/>
      <c r="M721" s="22"/>
      <c r="N721" s="23"/>
      <c r="O721"/>
      <c r="Q721" s="5"/>
    </row>
    <row r="722" spans="2:17" ht="12.75">
      <c r="B722" s="60"/>
      <c r="M722" s="22"/>
      <c r="N722" s="23"/>
      <c r="O722"/>
      <c r="Q722" s="5"/>
    </row>
    <row r="723" spans="2:17" ht="12.75">
      <c r="B723" s="60"/>
      <c r="M723" s="22"/>
      <c r="N723" s="23"/>
      <c r="O723"/>
      <c r="Q723" s="5"/>
    </row>
    <row r="724" spans="2:17" ht="12.75">
      <c r="B724" s="60"/>
      <c r="M724" s="22"/>
      <c r="N724" s="23"/>
      <c r="O724"/>
      <c r="Q724" s="5"/>
    </row>
    <row r="725" spans="2:17" ht="12.75">
      <c r="B725" s="60"/>
      <c r="M725" s="22"/>
      <c r="N725" s="23"/>
      <c r="O725"/>
      <c r="Q725" s="5"/>
    </row>
    <row r="726" spans="2:17" ht="12.75">
      <c r="B726" s="60"/>
      <c r="M726" s="22"/>
      <c r="N726" s="23"/>
      <c r="O726"/>
      <c r="Q726" s="5"/>
    </row>
    <row r="727" spans="2:17" ht="12.75">
      <c r="B727" s="60"/>
      <c r="M727" s="22"/>
      <c r="N727" s="23"/>
      <c r="O727"/>
      <c r="Q727" s="5"/>
    </row>
    <row r="728" spans="2:17" ht="12.75">
      <c r="B728" s="60"/>
      <c r="M728" s="22"/>
      <c r="N728" s="23"/>
      <c r="O728"/>
      <c r="Q728" s="5"/>
    </row>
    <row r="729" spans="2:17" ht="12.75">
      <c r="B729" s="60"/>
      <c r="M729" s="22"/>
      <c r="N729" s="23"/>
      <c r="O729"/>
      <c r="Q729" s="5"/>
    </row>
    <row r="730" spans="2:17" ht="12.75">
      <c r="B730" s="60"/>
      <c r="M730" s="22"/>
      <c r="N730" s="23"/>
      <c r="O730"/>
      <c r="Q730" s="5"/>
    </row>
    <row r="731" spans="2:17" ht="12.75">
      <c r="B731" s="60"/>
      <c r="M731" s="22"/>
      <c r="N731" s="23"/>
      <c r="O731"/>
      <c r="Q731" s="5"/>
    </row>
    <row r="732" spans="2:17" ht="12.75">
      <c r="B732" s="60"/>
      <c r="M732" s="22"/>
      <c r="N732" s="23"/>
      <c r="O732"/>
      <c r="Q732" s="5"/>
    </row>
    <row r="733" spans="2:17" ht="12.75">
      <c r="B733" s="60"/>
      <c r="M733" s="22"/>
      <c r="N733" s="23"/>
      <c r="O733"/>
      <c r="Q733" s="5"/>
    </row>
    <row r="734" spans="2:17" ht="12.75">
      <c r="B734" s="60"/>
      <c r="M734" s="22"/>
      <c r="N734" s="23"/>
      <c r="O734"/>
      <c r="Q734" s="5"/>
    </row>
    <row r="735" spans="2:17" ht="12.75">
      <c r="B735" s="60"/>
      <c r="M735" s="22"/>
      <c r="N735" s="23"/>
      <c r="O735"/>
      <c r="Q735" s="5"/>
    </row>
    <row r="736" spans="2:17" ht="12.75">
      <c r="B736" s="60"/>
      <c r="M736" s="22"/>
      <c r="N736" s="23"/>
      <c r="O736"/>
      <c r="Q736" s="5"/>
    </row>
    <row r="737" spans="2:17" ht="12.75">
      <c r="B737" s="60"/>
      <c r="M737" s="22"/>
      <c r="N737" s="23"/>
      <c r="O737"/>
      <c r="Q737" s="5"/>
    </row>
    <row r="738" spans="2:17" ht="12.75">
      <c r="B738" s="60"/>
      <c r="M738" s="22"/>
      <c r="N738" s="23"/>
      <c r="O738"/>
      <c r="Q738" s="5"/>
    </row>
    <row r="739" spans="2:17" ht="12.75">
      <c r="B739" s="60"/>
      <c r="M739" s="22"/>
      <c r="N739" s="23"/>
      <c r="O739"/>
      <c r="Q739" s="5"/>
    </row>
    <row r="740" spans="2:17" ht="12.75">
      <c r="B740" s="60"/>
      <c r="M740" s="22"/>
      <c r="N740" s="23"/>
      <c r="O740"/>
      <c r="Q740" s="5"/>
    </row>
    <row r="741" spans="2:17" ht="12.75">
      <c r="B741" s="60"/>
      <c r="M741" s="22"/>
      <c r="N741" s="23"/>
      <c r="O741"/>
      <c r="Q741" s="5"/>
    </row>
    <row r="742" spans="2:17" ht="12.75">
      <c r="B742" s="60"/>
      <c r="M742" s="22"/>
      <c r="N742" s="23"/>
      <c r="O742"/>
      <c r="Q742" s="5"/>
    </row>
    <row r="743" spans="2:17" ht="12.75">
      <c r="B743" s="60"/>
      <c r="M743" s="22"/>
      <c r="N743" s="23"/>
      <c r="O743"/>
      <c r="Q743" s="5"/>
    </row>
    <row r="744" spans="2:17" ht="12.75">
      <c r="B744" s="60"/>
      <c r="M744" s="22"/>
      <c r="N744" s="23"/>
      <c r="O744"/>
      <c r="Q744" s="5"/>
    </row>
    <row r="745" spans="2:17" ht="12.75">
      <c r="B745" s="60"/>
      <c r="M745" s="22"/>
      <c r="N745" s="23"/>
      <c r="O745"/>
      <c r="Q745" s="5"/>
    </row>
    <row r="746" spans="2:17" ht="12.75">
      <c r="B746" s="60"/>
      <c r="M746" s="22"/>
      <c r="N746" s="23"/>
      <c r="O746"/>
      <c r="Q746" s="5"/>
    </row>
    <row r="747" spans="2:17" ht="12.75">
      <c r="B747" s="60"/>
      <c r="M747" s="22"/>
      <c r="N747" s="23"/>
      <c r="O747"/>
      <c r="Q747" s="5"/>
    </row>
    <row r="748" spans="2:17" ht="12.75">
      <c r="B748" s="60"/>
      <c r="M748" s="22"/>
      <c r="N748" s="23"/>
      <c r="O748"/>
      <c r="Q748" s="5"/>
    </row>
    <row r="749" spans="2:17" ht="12.75">
      <c r="B749" s="60"/>
      <c r="M749" s="22"/>
      <c r="N749" s="23"/>
      <c r="O749"/>
      <c r="Q749" s="5"/>
    </row>
    <row r="750" spans="2:17" ht="12.75">
      <c r="B750" s="60"/>
      <c r="M750" s="22"/>
      <c r="N750" s="23"/>
      <c r="O750"/>
      <c r="Q750" s="5"/>
    </row>
    <row r="751" spans="2:17" ht="12.75">
      <c r="B751" s="60"/>
      <c r="M751" s="22"/>
      <c r="N751" s="23"/>
      <c r="O751"/>
      <c r="Q751" s="5"/>
    </row>
    <row r="752" spans="2:17" ht="12.75">
      <c r="B752" s="60"/>
      <c r="M752" s="22"/>
      <c r="N752" s="23"/>
      <c r="O752"/>
      <c r="Q752" s="5"/>
    </row>
    <row r="753" spans="2:17" ht="12.75">
      <c r="B753" s="60"/>
      <c r="M753" s="22"/>
      <c r="N753" s="23"/>
      <c r="O753"/>
      <c r="Q753" s="5"/>
    </row>
    <row r="754" spans="2:17" ht="12.75">
      <c r="B754" s="60"/>
      <c r="M754" s="22"/>
      <c r="N754" s="23"/>
      <c r="O754"/>
      <c r="Q754" s="5"/>
    </row>
    <row r="755" spans="2:17" ht="12.75">
      <c r="B755" s="60"/>
      <c r="M755" s="22"/>
      <c r="N755" s="23"/>
      <c r="O755"/>
      <c r="Q755" s="5"/>
    </row>
    <row r="756" spans="2:17" ht="12.75">
      <c r="B756" s="60"/>
      <c r="M756" s="22"/>
      <c r="N756" s="23"/>
      <c r="O756"/>
      <c r="Q756" s="5"/>
    </row>
    <row r="757" spans="2:17" ht="12.75">
      <c r="B757" s="60"/>
      <c r="M757" s="22"/>
      <c r="N757" s="23"/>
      <c r="O757"/>
      <c r="Q757" s="5"/>
    </row>
    <row r="758" spans="2:17" ht="12.75">
      <c r="B758" s="60"/>
      <c r="M758" s="22"/>
      <c r="N758" s="23"/>
      <c r="O758"/>
      <c r="Q758" s="5"/>
    </row>
    <row r="759" spans="2:17" ht="12.75">
      <c r="B759" s="60"/>
      <c r="M759" s="22"/>
      <c r="N759" s="23"/>
      <c r="O759"/>
      <c r="Q759" s="5"/>
    </row>
    <row r="760" spans="2:17" ht="12.75">
      <c r="B760" s="60"/>
      <c r="M760" s="22"/>
      <c r="N760" s="23"/>
      <c r="O760"/>
      <c r="Q760" s="5"/>
    </row>
    <row r="761" spans="2:17" ht="12.75">
      <c r="B761" s="60"/>
      <c r="M761" s="22"/>
      <c r="N761" s="23"/>
      <c r="O761"/>
      <c r="Q761" s="5"/>
    </row>
    <row r="762" spans="2:17" ht="12.75">
      <c r="B762" s="60"/>
      <c r="M762" s="22"/>
      <c r="N762" s="23"/>
      <c r="O762"/>
      <c r="Q762" s="5"/>
    </row>
    <row r="763" spans="2:17" ht="12.75">
      <c r="B763" s="60"/>
      <c r="M763" s="22"/>
      <c r="N763" s="23"/>
      <c r="O763"/>
      <c r="Q763" s="5"/>
    </row>
    <row r="764" spans="2:17" ht="12.75">
      <c r="B764" s="60"/>
      <c r="M764" s="22"/>
      <c r="N764" s="23"/>
      <c r="O764"/>
      <c r="Q764" s="5"/>
    </row>
    <row r="765" spans="2:17" ht="12.75">
      <c r="B765" s="60"/>
      <c r="M765" s="22"/>
      <c r="N765" s="23"/>
      <c r="O765"/>
      <c r="Q765" s="5"/>
    </row>
    <row r="766" spans="2:17" ht="12.75">
      <c r="B766" s="60"/>
      <c r="M766" s="22"/>
      <c r="N766" s="23"/>
      <c r="O766"/>
      <c r="Q766" s="5"/>
    </row>
    <row r="767" spans="2:17" ht="12.75">
      <c r="B767" s="60"/>
      <c r="M767" s="22"/>
      <c r="N767" s="23"/>
      <c r="O767"/>
      <c r="Q767" s="5"/>
    </row>
    <row r="768" spans="2:17" ht="12.75">
      <c r="B768" s="60"/>
      <c r="M768" s="22"/>
      <c r="N768" s="23"/>
      <c r="O768"/>
      <c r="Q768" s="5"/>
    </row>
    <row r="769" spans="2:17" ht="12.75">
      <c r="B769" s="60"/>
      <c r="M769" s="22"/>
      <c r="N769" s="23"/>
      <c r="O769"/>
      <c r="Q769" s="5"/>
    </row>
    <row r="770" spans="2:17" ht="12.75">
      <c r="B770" s="60"/>
      <c r="M770" s="22"/>
      <c r="N770" s="23"/>
      <c r="O770"/>
      <c r="Q770" s="5"/>
    </row>
    <row r="771" spans="2:17" ht="12.75">
      <c r="B771" s="60"/>
      <c r="M771" s="22"/>
      <c r="N771" s="23"/>
      <c r="O771"/>
      <c r="Q771" s="5"/>
    </row>
    <row r="772" spans="2:17" ht="12.75">
      <c r="B772" s="60"/>
      <c r="M772" s="22"/>
      <c r="N772" s="23"/>
      <c r="O772"/>
      <c r="Q772" s="5"/>
    </row>
    <row r="773" spans="2:17" ht="12.75">
      <c r="B773" s="60"/>
      <c r="M773" s="22"/>
      <c r="N773" s="23"/>
      <c r="O773"/>
      <c r="Q773" s="5"/>
    </row>
    <row r="774" spans="2:17" ht="12.75">
      <c r="B774" s="60"/>
      <c r="M774" s="22"/>
      <c r="N774" s="23"/>
      <c r="O774"/>
      <c r="Q774" s="5"/>
    </row>
    <row r="775" spans="2:17" ht="12.75">
      <c r="B775" s="60"/>
      <c r="M775" s="22"/>
      <c r="N775" s="23"/>
      <c r="O775"/>
      <c r="Q775" s="5"/>
    </row>
    <row r="776" spans="2:17" ht="12.75">
      <c r="B776" s="60"/>
      <c r="M776" s="22"/>
      <c r="N776" s="23"/>
      <c r="O776"/>
      <c r="Q776" s="5"/>
    </row>
    <row r="777" spans="2:17" ht="12.75">
      <c r="B777" s="60"/>
      <c r="M777" s="22"/>
      <c r="N777" s="23"/>
      <c r="O777"/>
      <c r="Q777" s="5"/>
    </row>
    <row r="778" spans="2:17" ht="12.75">
      <c r="B778" s="60"/>
      <c r="M778" s="22"/>
      <c r="N778" s="23"/>
      <c r="O778"/>
      <c r="Q778" s="5"/>
    </row>
    <row r="779" spans="2:17" ht="12.75">
      <c r="B779" s="60"/>
      <c r="M779" s="22"/>
      <c r="N779" s="23"/>
      <c r="O779"/>
      <c r="Q779" s="5"/>
    </row>
    <row r="780" spans="2:17" ht="12.75">
      <c r="B780" s="60"/>
      <c r="M780" s="22"/>
      <c r="N780" s="23"/>
      <c r="O780"/>
      <c r="Q780" s="5"/>
    </row>
    <row r="781" spans="2:17" ht="12.75">
      <c r="B781" s="60"/>
      <c r="M781" s="22"/>
      <c r="N781" s="23"/>
      <c r="O781"/>
      <c r="Q781" s="5"/>
    </row>
    <row r="782" spans="2:17" ht="12.75">
      <c r="B782" s="60"/>
      <c r="M782" s="22"/>
      <c r="N782" s="23"/>
      <c r="O782"/>
      <c r="Q782" s="5"/>
    </row>
    <row r="783" spans="2:17" ht="12.75">
      <c r="B783" s="60"/>
      <c r="M783" s="22"/>
      <c r="N783" s="23"/>
      <c r="O783"/>
      <c r="Q783" s="5"/>
    </row>
    <row r="784" spans="2:17" ht="12.75">
      <c r="B784" s="60"/>
      <c r="M784" s="22"/>
      <c r="N784" s="23"/>
      <c r="O784"/>
      <c r="Q784" s="5"/>
    </row>
    <row r="785" spans="2:17" ht="12.75">
      <c r="B785" s="60"/>
      <c r="M785" s="22"/>
      <c r="N785" s="23"/>
      <c r="O785"/>
      <c r="Q785" s="5"/>
    </row>
    <row r="786" spans="2:17" ht="12.75">
      <c r="B786" s="60"/>
      <c r="M786" s="22"/>
      <c r="N786" s="23"/>
      <c r="O786"/>
      <c r="Q786" s="5"/>
    </row>
    <row r="787" spans="2:17" ht="12.75">
      <c r="B787" s="60"/>
      <c r="M787" s="22"/>
      <c r="N787" s="23"/>
      <c r="O787"/>
      <c r="Q787" s="5"/>
    </row>
    <row r="788" spans="2:17" ht="12.75">
      <c r="B788" s="60"/>
      <c r="M788" s="22"/>
      <c r="N788" s="23"/>
      <c r="O788"/>
      <c r="Q788" s="5"/>
    </row>
    <row r="789" spans="2:17" ht="12.75">
      <c r="B789" s="60"/>
      <c r="M789" s="22"/>
      <c r="N789" s="23"/>
      <c r="O789"/>
      <c r="Q789" s="5"/>
    </row>
    <row r="790" spans="2:17" ht="12.75">
      <c r="B790" s="60"/>
      <c r="M790" s="22"/>
      <c r="N790" s="23"/>
      <c r="O790"/>
      <c r="Q790" s="5"/>
    </row>
    <row r="791" spans="2:17" ht="12.75">
      <c r="B791" s="60"/>
      <c r="M791" s="22"/>
      <c r="N791" s="23"/>
      <c r="O791"/>
      <c r="Q791" s="5"/>
    </row>
    <row r="792" spans="2:17" ht="12.75">
      <c r="B792" s="60"/>
      <c r="M792" s="22"/>
      <c r="N792" s="23"/>
      <c r="O792"/>
      <c r="Q792" s="5"/>
    </row>
    <row r="793" spans="2:17" ht="12.75">
      <c r="B793" s="60"/>
      <c r="M793" s="22"/>
      <c r="N793" s="23"/>
      <c r="O793"/>
      <c r="Q793" s="5"/>
    </row>
    <row r="794" spans="2:17" ht="12.75">
      <c r="B794" s="60"/>
      <c r="M794" s="22"/>
      <c r="N794" s="23"/>
      <c r="O794"/>
      <c r="Q794" s="5"/>
    </row>
    <row r="795" spans="2:17" ht="12.75">
      <c r="B795" s="60"/>
      <c r="M795" s="22"/>
      <c r="N795" s="23"/>
      <c r="O795"/>
      <c r="Q795" s="5"/>
    </row>
    <row r="796" spans="2:17" ht="12.75">
      <c r="B796" s="60"/>
      <c r="M796" s="22"/>
      <c r="N796" s="23"/>
      <c r="O796"/>
      <c r="Q796" s="5"/>
    </row>
    <row r="797" spans="2:17" ht="12.75">
      <c r="B797" s="60"/>
      <c r="M797" s="22"/>
      <c r="N797" s="23"/>
      <c r="O797"/>
      <c r="Q797" s="5"/>
    </row>
    <row r="798" spans="2:17" ht="12.75">
      <c r="B798" s="60"/>
      <c r="M798" s="22"/>
      <c r="N798" s="23"/>
      <c r="O798"/>
      <c r="Q798" s="5"/>
    </row>
    <row r="799" spans="2:17" ht="12.75">
      <c r="B799" s="60"/>
      <c r="M799" s="22"/>
      <c r="N799" s="23"/>
      <c r="O799"/>
      <c r="Q799" s="5"/>
    </row>
    <row r="800" spans="2:17" ht="12.75">
      <c r="B800" s="60"/>
      <c r="M800" s="22"/>
      <c r="N800" s="23"/>
      <c r="O800"/>
      <c r="Q800" s="5"/>
    </row>
    <row r="801" spans="2:17" ht="12.75">
      <c r="B801" s="60"/>
      <c r="M801" s="22"/>
      <c r="N801" s="23"/>
      <c r="O801"/>
      <c r="Q801" s="5"/>
    </row>
    <row r="802" spans="2:17" ht="12.75">
      <c r="B802" s="60"/>
      <c r="M802" s="22"/>
      <c r="N802" s="23"/>
      <c r="O802"/>
      <c r="Q802" s="5"/>
    </row>
    <row r="803" spans="2:17" ht="12.75">
      <c r="B803" s="60"/>
      <c r="M803" s="22"/>
      <c r="N803" s="23"/>
      <c r="O803"/>
      <c r="Q803" s="5"/>
    </row>
    <row r="804" spans="2:17" ht="12.75">
      <c r="B804" s="60"/>
      <c r="M804" s="22"/>
      <c r="N804" s="23"/>
      <c r="O804"/>
      <c r="Q804" s="5"/>
    </row>
    <row r="805" spans="2:17" ht="12.75">
      <c r="B805" s="60"/>
      <c r="M805" s="22"/>
      <c r="N805" s="23"/>
      <c r="O805"/>
      <c r="Q805" s="5"/>
    </row>
    <row r="806" spans="2:17" ht="12.75">
      <c r="B806" s="60"/>
      <c r="M806" s="22"/>
      <c r="N806" s="23"/>
      <c r="O806"/>
      <c r="Q806" s="5"/>
    </row>
    <row r="807" spans="2:17" ht="12.75">
      <c r="B807" s="60"/>
      <c r="M807" s="22"/>
      <c r="N807" s="23"/>
      <c r="O807"/>
      <c r="Q807" s="5"/>
    </row>
    <row r="808" spans="2:17" ht="12.75">
      <c r="B808" s="60"/>
      <c r="M808" s="22"/>
      <c r="N808" s="23"/>
      <c r="O808"/>
      <c r="Q808" s="5"/>
    </row>
    <row r="809" spans="2:17" ht="12.75">
      <c r="B809" s="60"/>
      <c r="M809" s="22"/>
      <c r="N809" s="23"/>
      <c r="O809"/>
      <c r="Q809" s="5"/>
    </row>
    <row r="810" spans="2:17" ht="12.75">
      <c r="B810" s="60"/>
      <c r="M810" s="22"/>
      <c r="N810" s="23"/>
      <c r="O810"/>
      <c r="Q810" s="5"/>
    </row>
    <row r="811" spans="2:17" ht="12.75">
      <c r="B811" s="60"/>
      <c r="M811" s="22"/>
      <c r="N811" s="23"/>
      <c r="O811"/>
      <c r="Q811" s="5"/>
    </row>
    <row r="812" spans="2:17" ht="12.75">
      <c r="B812" s="60"/>
      <c r="M812" s="22"/>
      <c r="N812" s="23"/>
      <c r="O812"/>
      <c r="Q812" s="5"/>
    </row>
    <row r="813" spans="2:17" ht="12.75">
      <c r="B813" s="60"/>
      <c r="M813" s="22"/>
      <c r="N813" s="23"/>
      <c r="O813"/>
      <c r="Q813" s="5"/>
    </row>
    <row r="814" spans="2:17" ht="12.75">
      <c r="B814" s="60"/>
      <c r="M814" s="22"/>
      <c r="N814" s="23"/>
      <c r="O814"/>
      <c r="Q814" s="5"/>
    </row>
    <row r="815" spans="2:17" ht="12.75">
      <c r="B815" s="60"/>
      <c r="M815" s="22"/>
      <c r="N815" s="23"/>
      <c r="O815"/>
      <c r="Q815" s="5"/>
    </row>
    <row r="816" spans="2:17" ht="12.75">
      <c r="B816" s="60"/>
      <c r="M816" s="22"/>
      <c r="N816" s="23"/>
      <c r="O816"/>
      <c r="Q816" s="5"/>
    </row>
    <row r="817" spans="2:17" ht="12.75">
      <c r="B817" s="60"/>
      <c r="M817" s="22"/>
      <c r="N817" s="23"/>
      <c r="O817"/>
      <c r="Q817" s="5"/>
    </row>
    <row r="818" spans="2:17" ht="12.75">
      <c r="B818" s="60"/>
      <c r="M818" s="22"/>
      <c r="N818" s="23"/>
      <c r="O818"/>
      <c r="Q818" s="5"/>
    </row>
    <row r="819" spans="2:17" ht="12.75">
      <c r="B819" s="60"/>
      <c r="M819" s="22"/>
      <c r="N819" s="23"/>
      <c r="O819"/>
      <c r="Q819" s="5"/>
    </row>
    <row r="820" spans="2:17" ht="12.75">
      <c r="B820" s="60"/>
      <c r="M820" s="22"/>
      <c r="N820" s="23"/>
      <c r="O820"/>
      <c r="Q820" s="5"/>
    </row>
    <row r="821" spans="2:17" ht="12.75">
      <c r="B821" s="60"/>
      <c r="M821" s="22"/>
      <c r="N821" s="23"/>
      <c r="O821"/>
      <c r="Q821" s="5"/>
    </row>
    <row r="822" spans="2:17" ht="12.75">
      <c r="B822" s="60"/>
      <c r="M822" s="22"/>
      <c r="N822" s="23"/>
      <c r="O822"/>
      <c r="Q822" s="5"/>
    </row>
    <row r="823" spans="2:17" ht="12.75">
      <c r="B823" s="60"/>
      <c r="M823" s="22"/>
      <c r="N823" s="23"/>
      <c r="O823"/>
      <c r="Q823" s="5"/>
    </row>
    <row r="824" spans="2:17" ht="12.75">
      <c r="B824" s="60"/>
      <c r="M824" s="22"/>
      <c r="N824" s="23"/>
      <c r="O824"/>
      <c r="Q824" s="5"/>
    </row>
    <row r="825" spans="2:17" ht="12.75">
      <c r="B825" s="60"/>
      <c r="M825" s="22"/>
      <c r="N825" s="23"/>
      <c r="O825"/>
      <c r="Q825" s="5"/>
    </row>
    <row r="826" spans="2:17" ht="12.75">
      <c r="B826" s="60"/>
      <c r="M826" s="22"/>
      <c r="N826" s="23"/>
      <c r="O826"/>
      <c r="Q826" s="5"/>
    </row>
    <row r="827" spans="2:17" ht="12.75">
      <c r="B827" s="60"/>
      <c r="M827" s="22"/>
      <c r="N827" s="23"/>
      <c r="O827"/>
      <c r="Q827" s="5"/>
    </row>
    <row r="828" spans="2:17" ht="12.75">
      <c r="B828" s="60"/>
      <c r="M828" s="22"/>
      <c r="N828" s="23"/>
      <c r="O828"/>
      <c r="Q828" s="5"/>
    </row>
    <row r="829" spans="2:17" ht="12.75">
      <c r="B829" s="60"/>
      <c r="M829" s="22"/>
      <c r="N829" s="23"/>
      <c r="O829"/>
      <c r="Q829" s="5"/>
    </row>
    <row r="830" spans="2:17" ht="12.75">
      <c r="B830" s="60"/>
      <c r="M830" s="22"/>
      <c r="N830" s="23"/>
      <c r="O830"/>
      <c r="Q830" s="5"/>
    </row>
    <row r="831" spans="2:17" ht="12.75">
      <c r="B831" s="60"/>
      <c r="M831" s="22"/>
      <c r="N831" s="23"/>
      <c r="O831"/>
      <c r="Q831" s="5"/>
    </row>
    <row r="832" spans="2:17" ht="12.75">
      <c r="B832" s="60"/>
      <c r="M832" s="22"/>
      <c r="N832" s="23"/>
      <c r="O832"/>
      <c r="Q832" s="5"/>
    </row>
    <row r="833" spans="2:17" ht="12.75">
      <c r="B833" s="60"/>
      <c r="M833" s="22"/>
      <c r="N833" s="23"/>
      <c r="O833"/>
      <c r="Q833" s="5"/>
    </row>
    <row r="834" spans="2:17" ht="12.75">
      <c r="B834" s="60"/>
      <c r="M834" s="22"/>
      <c r="N834" s="23"/>
      <c r="O834"/>
      <c r="Q834" s="5"/>
    </row>
    <row r="835" spans="2:17" ht="12.75">
      <c r="B835" s="60"/>
      <c r="M835" s="22"/>
      <c r="N835" s="23"/>
      <c r="O835"/>
      <c r="Q835" s="5"/>
    </row>
    <row r="836" spans="2:17" ht="12.75">
      <c r="B836" s="60"/>
      <c r="M836" s="22"/>
      <c r="N836" s="23"/>
      <c r="O836"/>
      <c r="Q836" s="5"/>
    </row>
    <row r="837" spans="2:17" ht="12.75">
      <c r="B837" s="60"/>
      <c r="M837" s="22"/>
      <c r="N837" s="23"/>
      <c r="O837"/>
      <c r="Q837" s="5"/>
    </row>
    <row r="838" spans="2:17" ht="12.75">
      <c r="B838" s="60"/>
      <c r="M838" s="22"/>
      <c r="N838" s="23"/>
      <c r="O838"/>
      <c r="Q838" s="5"/>
    </row>
    <row r="839" spans="2:17" ht="12.75">
      <c r="B839" s="60"/>
      <c r="M839" s="22"/>
      <c r="N839" s="23"/>
      <c r="O839"/>
      <c r="Q839" s="5"/>
    </row>
    <row r="840" spans="2:17" ht="12.75">
      <c r="B840" s="60"/>
      <c r="M840" s="22"/>
      <c r="N840" s="23"/>
      <c r="O840"/>
      <c r="Q840" s="5"/>
    </row>
    <row r="841" spans="2:17" ht="12.75">
      <c r="B841" s="60"/>
      <c r="M841" s="22"/>
      <c r="N841" s="23"/>
      <c r="O841"/>
      <c r="Q841" s="5"/>
    </row>
    <row r="842" spans="2:17" ht="12.75">
      <c r="B842" s="60"/>
      <c r="M842" s="22"/>
      <c r="N842" s="23"/>
      <c r="O842"/>
      <c r="Q842" s="5"/>
    </row>
    <row r="843" spans="2:17" ht="12.75">
      <c r="B843" s="60"/>
      <c r="M843" s="22"/>
      <c r="N843" s="23"/>
      <c r="O843"/>
      <c r="Q843" s="5"/>
    </row>
    <row r="844" spans="2:17" ht="12.75">
      <c r="B844" s="60"/>
      <c r="M844" s="22"/>
      <c r="N844" s="23"/>
      <c r="O844"/>
      <c r="Q844" s="5"/>
    </row>
    <row r="845" spans="2:17" ht="12.75">
      <c r="B845" s="60"/>
      <c r="M845" s="22"/>
      <c r="N845" s="23"/>
      <c r="O845"/>
      <c r="Q845" s="5"/>
    </row>
    <row r="846" spans="2:17" ht="12.75">
      <c r="B846" s="60"/>
      <c r="M846" s="22"/>
      <c r="N846" s="23"/>
      <c r="O846"/>
      <c r="Q846" s="5"/>
    </row>
    <row r="847" spans="2:17" ht="12.75">
      <c r="B847" s="60"/>
      <c r="M847" s="22"/>
      <c r="N847" s="23"/>
      <c r="O847"/>
      <c r="Q847" s="5"/>
    </row>
    <row r="848" spans="2:17" ht="12.75">
      <c r="B848" s="60"/>
      <c r="M848" s="22"/>
      <c r="N848" s="23"/>
      <c r="O848"/>
      <c r="Q848" s="5"/>
    </row>
    <row r="849" spans="2:17" ht="12.75">
      <c r="B849" s="60"/>
      <c r="M849" s="22"/>
      <c r="N849" s="23"/>
      <c r="O849"/>
      <c r="Q849" s="5"/>
    </row>
    <row r="850" spans="2:17" ht="12.75">
      <c r="B850" s="60"/>
      <c r="M850" s="22"/>
      <c r="N850" s="23"/>
      <c r="O850"/>
      <c r="Q850" s="5"/>
    </row>
    <row r="851" spans="2:17" ht="12.75">
      <c r="B851" s="60"/>
      <c r="M851" s="22"/>
      <c r="N851" s="23"/>
      <c r="O851"/>
      <c r="Q851" s="5"/>
    </row>
    <row r="852" spans="2:17" ht="12.75">
      <c r="B852" s="60"/>
      <c r="M852" s="22"/>
      <c r="N852" s="23"/>
      <c r="O852"/>
      <c r="Q852" s="5"/>
    </row>
    <row r="853" spans="2:17" ht="12.75">
      <c r="B853" s="60"/>
      <c r="M853" s="22"/>
      <c r="N853" s="23"/>
      <c r="O853"/>
      <c r="Q853" s="5"/>
    </row>
    <row r="854" spans="2:17" ht="12.75">
      <c r="B854" s="60"/>
      <c r="M854" s="22"/>
      <c r="N854" s="23"/>
      <c r="O854"/>
      <c r="Q854" s="5"/>
    </row>
    <row r="855" spans="2:17" ht="12.75">
      <c r="B855" s="60"/>
      <c r="M855" s="22"/>
      <c r="N855" s="23"/>
      <c r="O855"/>
      <c r="Q855" s="5"/>
    </row>
    <row r="856" spans="2:17" ht="12.75">
      <c r="B856" s="60"/>
      <c r="M856" s="22"/>
      <c r="N856" s="23"/>
      <c r="O856"/>
      <c r="Q856" s="5"/>
    </row>
    <row r="857" spans="2:17" ht="12.75">
      <c r="B857" s="60"/>
      <c r="M857" s="22"/>
      <c r="N857" s="23"/>
      <c r="O857"/>
      <c r="Q857" s="5"/>
    </row>
    <row r="858" spans="2:17" ht="12.75">
      <c r="B858" s="60"/>
      <c r="M858" s="22"/>
      <c r="N858" s="23"/>
      <c r="O858"/>
      <c r="Q858" s="5"/>
    </row>
    <row r="859" spans="2:17" ht="12.75">
      <c r="B859" s="60"/>
      <c r="M859" s="22"/>
      <c r="N859" s="23"/>
      <c r="O859"/>
      <c r="Q859" s="5"/>
    </row>
    <row r="860" spans="2:17" ht="12.75">
      <c r="B860" s="60"/>
      <c r="M860" s="22"/>
      <c r="N860" s="23"/>
      <c r="O860"/>
      <c r="Q860" s="5"/>
    </row>
    <row r="861" spans="2:17" ht="12.75">
      <c r="B861" s="60"/>
      <c r="M861" s="22"/>
      <c r="N861" s="23"/>
      <c r="O861"/>
      <c r="Q861" s="5"/>
    </row>
    <row r="862" spans="2:17" ht="12.75">
      <c r="B862" s="60"/>
      <c r="M862" s="22"/>
      <c r="N862" s="23"/>
      <c r="O862"/>
      <c r="Q862" s="5"/>
    </row>
    <row r="863" spans="2:17" ht="12.75">
      <c r="B863" s="60"/>
      <c r="M863" s="22"/>
      <c r="N863" s="23"/>
      <c r="O863"/>
      <c r="Q863" s="5"/>
    </row>
    <row r="864" spans="2:17" ht="12.75">
      <c r="B864" s="60"/>
      <c r="M864" s="22"/>
      <c r="N864" s="23"/>
      <c r="O864"/>
      <c r="Q864" s="5"/>
    </row>
    <row r="865" spans="2:17" ht="12.75">
      <c r="B865" s="60"/>
      <c r="M865" s="22"/>
      <c r="N865" s="23"/>
      <c r="O865"/>
      <c r="Q865" s="5"/>
    </row>
    <row r="866" spans="2:17" ht="12.75">
      <c r="B866" s="60"/>
      <c r="M866" s="22"/>
      <c r="N866" s="23"/>
      <c r="O866"/>
      <c r="Q866" s="5"/>
    </row>
    <row r="867" spans="2:17" ht="12.75">
      <c r="B867" s="60"/>
      <c r="M867" s="22"/>
      <c r="N867" s="23"/>
      <c r="O867"/>
      <c r="Q867" s="5"/>
    </row>
    <row r="868" spans="2:17" ht="12.75">
      <c r="B868" s="60"/>
      <c r="M868" s="22"/>
      <c r="N868" s="23"/>
      <c r="O868"/>
      <c r="Q868" s="5"/>
    </row>
    <row r="869" spans="2:17" ht="12.75">
      <c r="B869" s="60"/>
      <c r="M869" s="22"/>
      <c r="N869" s="23"/>
      <c r="O869"/>
      <c r="Q869" s="5"/>
    </row>
    <row r="870" spans="2:17" ht="12.75">
      <c r="B870" s="60"/>
      <c r="M870" s="22"/>
      <c r="N870" s="23"/>
      <c r="O870"/>
      <c r="Q870" s="5"/>
    </row>
    <row r="871" spans="2:17" ht="12.75">
      <c r="B871" s="60"/>
      <c r="M871" s="22"/>
      <c r="N871" s="23"/>
      <c r="O871"/>
      <c r="Q871" s="5"/>
    </row>
    <row r="872" spans="2:17" ht="12.75">
      <c r="B872" s="60"/>
      <c r="M872" s="22"/>
      <c r="N872" s="23"/>
      <c r="O872"/>
      <c r="Q872" s="5"/>
    </row>
    <row r="873" spans="2:17" ht="12.75">
      <c r="B873" s="60"/>
      <c r="M873" s="22"/>
      <c r="N873" s="23"/>
      <c r="O873"/>
      <c r="Q873" s="5"/>
    </row>
    <row r="874" spans="2:17" ht="12.75">
      <c r="B874" s="60"/>
      <c r="M874" s="22"/>
      <c r="N874" s="23"/>
      <c r="O874"/>
      <c r="Q874" s="5"/>
    </row>
    <row r="875" spans="2:17" ht="12.75">
      <c r="B875" s="60"/>
      <c r="M875" s="22"/>
      <c r="N875" s="23"/>
      <c r="O875"/>
      <c r="Q875" s="5"/>
    </row>
    <row r="876" spans="2:17" ht="12.75">
      <c r="B876" s="60"/>
      <c r="M876" s="22"/>
      <c r="N876" s="23"/>
      <c r="O876"/>
      <c r="Q876" s="5"/>
    </row>
    <row r="877" spans="2:17" ht="12.75">
      <c r="B877" s="60"/>
      <c r="M877" s="22"/>
      <c r="N877" s="23"/>
      <c r="O877"/>
      <c r="Q877" s="5"/>
    </row>
    <row r="878" spans="2:17" ht="12.75">
      <c r="B878" s="60"/>
      <c r="M878" s="22"/>
      <c r="N878" s="23"/>
      <c r="O878"/>
      <c r="Q878" s="5"/>
    </row>
    <row r="879" spans="2:17" ht="12.75">
      <c r="B879" s="60"/>
      <c r="M879" s="22"/>
      <c r="N879" s="23"/>
      <c r="O879"/>
      <c r="Q879" s="5"/>
    </row>
    <row r="880" spans="2:17" ht="12.75">
      <c r="B880" s="60"/>
      <c r="M880" s="22"/>
      <c r="N880" s="23"/>
      <c r="O880"/>
      <c r="Q880" s="5"/>
    </row>
    <row r="881" spans="2:17" ht="12.75">
      <c r="B881" s="60"/>
      <c r="M881" s="22"/>
      <c r="N881" s="23"/>
      <c r="O881"/>
      <c r="Q881" s="5"/>
    </row>
    <row r="882" spans="2:17" ht="12.75">
      <c r="B882" s="60"/>
      <c r="M882" s="22"/>
      <c r="N882" s="23"/>
      <c r="O882"/>
      <c r="Q882" s="5"/>
    </row>
    <row r="883" spans="2:17" ht="12.75">
      <c r="B883" s="60"/>
      <c r="M883" s="22"/>
      <c r="N883" s="23"/>
      <c r="O883"/>
      <c r="Q883" s="5"/>
    </row>
    <row r="884" spans="2:17" ht="12.75">
      <c r="B884" s="60"/>
      <c r="M884" s="22"/>
      <c r="N884" s="23"/>
      <c r="O884"/>
      <c r="Q884" s="5"/>
    </row>
    <row r="885" spans="2:17" ht="12.75">
      <c r="B885" s="60"/>
      <c r="M885" s="22"/>
      <c r="N885" s="23"/>
      <c r="O885"/>
      <c r="Q885" s="5"/>
    </row>
    <row r="886" spans="2:17" ht="12.75">
      <c r="B886" s="60"/>
      <c r="M886" s="22"/>
      <c r="N886" s="23"/>
      <c r="O886"/>
      <c r="Q886" s="5"/>
    </row>
    <row r="887" spans="2:17" ht="12.75">
      <c r="B887" s="60"/>
      <c r="M887" s="22"/>
      <c r="N887" s="23"/>
      <c r="O887"/>
      <c r="Q887" s="5"/>
    </row>
    <row r="888" spans="2:17" ht="12.75">
      <c r="B888" s="60"/>
      <c r="M888" s="22"/>
      <c r="N888" s="23"/>
      <c r="O888"/>
      <c r="Q888" s="5"/>
    </row>
    <row r="889" spans="2:17" ht="12.75">
      <c r="B889" s="60"/>
      <c r="M889" s="22"/>
      <c r="N889" s="23"/>
      <c r="O889"/>
      <c r="Q889" s="5"/>
    </row>
    <row r="890" spans="2:17" ht="12.75">
      <c r="B890" s="60"/>
      <c r="M890" s="22"/>
      <c r="N890" s="23"/>
      <c r="O890"/>
      <c r="Q890" s="5"/>
    </row>
    <row r="891" spans="2:17" ht="12.75">
      <c r="B891" s="60"/>
      <c r="M891" s="22"/>
      <c r="N891" s="23"/>
      <c r="O891"/>
      <c r="Q891" s="5"/>
    </row>
    <row r="892" spans="2:17" ht="12.75">
      <c r="B892" s="60"/>
      <c r="M892" s="22"/>
      <c r="N892" s="23"/>
      <c r="O892"/>
      <c r="Q892" s="5"/>
    </row>
    <row r="893" spans="2:17" ht="12.75">
      <c r="B893" s="60"/>
      <c r="M893" s="22"/>
      <c r="N893" s="23"/>
      <c r="O893"/>
      <c r="Q893" s="5"/>
    </row>
    <row r="894" spans="2:17" ht="12.75">
      <c r="B894" s="60"/>
      <c r="M894" s="22"/>
      <c r="N894" s="23"/>
      <c r="O894"/>
      <c r="Q894" s="5"/>
    </row>
    <row r="895" spans="2:17" ht="12.75">
      <c r="B895" s="60"/>
      <c r="M895" s="22"/>
      <c r="N895" s="23"/>
      <c r="O895"/>
      <c r="Q895" s="5"/>
    </row>
    <row r="896" spans="2:17" ht="12.75">
      <c r="B896" s="60"/>
      <c r="M896" s="22"/>
      <c r="N896" s="23"/>
      <c r="O896"/>
      <c r="Q896" s="5"/>
    </row>
    <row r="897" spans="2:17" ht="12.75">
      <c r="B897" s="60"/>
      <c r="M897" s="22"/>
      <c r="N897" s="23"/>
      <c r="O897"/>
      <c r="Q897" s="5"/>
    </row>
    <row r="898" spans="2:17" ht="12.75">
      <c r="B898" s="60"/>
      <c r="M898" s="22"/>
      <c r="N898" s="23"/>
      <c r="O898"/>
      <c r="Q898" s="5"/>
    </row>
    <row r="899" spans="2:17" ht="12.75">
      <c r="B899" s="60"/>
      <c r="M899" s="22"/>
      <c r="N899" s="23"/>
      <c r="O899"/>
      <c r="Q899" s="5"/>
    </row>
    <row r="900" spans="2:17" ht="12.75">
      <c r="B900" s="60"/>
      <c r="M900" s="22"/>
      <c r="N900" s="23"/>
      <c r="O900"/>
      <c r="Q900" s="5"/>
    </row>
    <row r="901" spans="2:17" ht="12.75">
      <c r="B901" s="60"/>
      <c r="M901" s="22"/>
      <c r="N901" s="23"/>
      <c r="O901"/>
      <c r="Q901" s="5"/>
    </row>
    <row r="902" spans="2:17" ht="12.75">
      <c r="B902" s="60"/>
      <c r="M902" s="22"/>
      <c r="N902" s="23"/>
      <c r="O902"/>
      <c r="Q902" s="5"/>
    </row>
    <row r="903" spans="2:17" ht="12.75">
      <c r="B903" s="60"/>
      <c r="M903" s="22"/>
      <c r="N903" s="23"/>
      <c r="O903"/>
      <c r="Q903" s="5"/>
    </row>
    <row r="904" spans="2:17" ht="12.75">
      <c r="B904" s="60"/>
      <c r="M904" s="22"/>
      <c r="N904" s="23"/>
      <c r="O904"/>
      <c r="Q904" s="5"/>
    </row>
    <row r="905" spans="2:17" ht="12.75">
      <c r="B905" s="60"/>
      <c r="M905" s="22"/>
      <c r="N905" s="23"/>
      <c r="O905"/>
      <c r="Q905" s="5"/>
    </row>
    <row r="906" spans="2:17" ht="12.75">
      <c r="B906" s="60"/>
      <c r="M906" s="22"/>
      <c r="N906" s="23"/>
      <c r="O906"/>
      <c r="Q906" s="5"/>
    </row>
    <row r="907" spans="2:17" ht="12.75">
      <c r="B907" s="60"/>
      <c r="M907" s="22"/>
      <c r="N907" s="23"/>
      <c r="O907"/>
      <c r="Q907" s="5"/>
    </row>
    <row r="908" spans="2:17" ht="12.75">
      <c r="B908" s="60"/>
      <c r="M908" s="22"/>
      <c r="N908" s="23"/>
      <c r="O908"/>
      <c r="Q908" s="5"/>
    </row>
    <row r="909" spans="2:17" ht="12.75">
      <c r="B909" s="60"/>
      <c r="M909" s="22"/>
      <c r="N909" s="23"/>
      <c r="O909"/>
      <c r="Q909" s="5"/>
    </row>
    <row r="910" spans="2:17" ht="12.75">
      <c r="B910" s="60"/>
      <c r="M910" s="22"/>
      <c r="N910" s="23"/>
      <c r="O910"/>
      <c r="Q910" s="5"/>
    </row>
    <row r="911" spans="2:17" ht="12.75">
      <c r="B911" s="60"/>
      <c r="M911" s="22"/>
      <c r="N911" s="23"/>
      <c r="O911"/>
      <c r="Q911" s="5"/>
    </row>
    <row r="912" spans="2:17" ht="12.75">
      <c r="B912" s="60"/>
      <c r="M912" s="22"/>
      <c r="N912" s="23"/>
      <c r="O912"/>
      <c r="Q912" s="5"/>
    </row>
    <row r="913" spans="2:17" ht="12.75">
      <c r="B913" s="60"/>
      <c r="M913" s="22"/>
      <c r="N913" s="23"/>
      <c r="O913"/>
      <c r="Q913" s="5"/>
    </row>
    <row r="914" spans="2:17" ht="12.75">
      <c r="B914" s="60"/>
      <c r="M914" s="22"/>
      <c r="N914" s="23"/>
      <c r="O914"/>
      <c r="Q914" s="5"/>
    </row>
    <row r="915" spans="2:17" ht="12.75">
      <c r="B915" s="60"/>
      <c r="M915" s="22"/>
      <c r="N915" s="23"/>
      <c r="O915"/>
      <c r="Q915" s="5"/>
    </row>
    <row r="916" spans="2:17" ht="12.75">
      <c r="B916" s="60"/>
      <c r="M916" s="22"/>
      <c r="N916" s="23"/>
      <c r="O916"/>
      <c r="Q916" s="5"/>
    </row>
    <row r="917" spans="2:17" ht="12.75">
      <c r="B917" s="60"/>
      <c r="M917" s="22"/>
      <c r="N917" s="23"/>
      <c r="O917"/>
      <c r="Q917" s="5"/>
    </row>
    <row r="918" spans="2:17" ht="12.75">
      <c r="B918" s="60"/>
      <c r="M918" s="22"/>
      <c r="N918" s="23"/>
      <c r="O918"/>
      <c r="Q918" s="5"/>
    </row>
    <row r="919" spans="2:17" ht="12.75">
      <c r="B919" s="60"/>
      <c r="M919" s="22"/>
      <c r="N919" s="23"/>
      <c r="O919"/>
      <c r="Q919" s="5"/>
    </row>
    <row r="920" spans="2:17" ht="12.75">
      <c r="B920" s="60"/>
      <c r="M920" s="22"/>
      <c r="N920" s="23"/>
      <c r="O920"/>
      <c r="Q920" s="5"/>
    </row>
    <row r="921" spans="2:17" ht="12.75">
      <c r="B921" s="60"/>
      <c r="M921" s="22"/>
      <c r="N921" s="23"/>
      <c r="O921"/>
      <c r="Q921" s="5"/>
    </row>
    <row r="922" spans="2:17" ht="12.75">
      <c r="B922" s="60"/>
      <c r="M922" s="22"/>
      <c r="N922" s="23"/>
      <c r="O922"/>
      <c r="Q922" s="5"/>
    </row>
    <row r="923" spans="2:17" ht="12.75">
      <c r="B923" s="60"/>
      <c r="M923" s="22"/>
      <c r="N923" s="23"/>
      <c r="O923"/>
      <c r="Q923" s="5"/>
    </row>
    <row r="924" spans="2:17" ht="12.75">
      <c r="B924" s="60"/>
      <c r="M924" s="22"/>
      <c r="N924" s="23"/>
      <c r="O924"/>
      <c r="Q924" s="5"/>
    </row>
    <row r="925" spans="2:17" ht="12.75">
      <c r="B925" s="60"/>
      <c r="M925" s="22"/>
      <c r="N925" s="23"/>
      <c r="O925"/>
      <c r="Q925" s="5"/>
    </row>
    <row r="926" spans="2:17" ht="12.75">
      <c r="B926" s="60"/>
      <c r="M926" s="22"/>
      <c r="N926" s="23"/>
      <c r="O926"/>
      <c r="Q926" s="5"/>
    </row>
    <row r="927" spans="2:17" ht="12.75">
      <c r="B927" s="60"/>
      <c r="M927" s="22"/>
      <c r="N927" s="23"/>
      <c r="O927"/>
      <c r="Q927" s="5"/>
    </row>
    <row r="928" spans="2:17" ht="12.75">
      <c r="B928" s="60"/>
      <c r="M928" s="22"/>
      <c r="N928" s="23"/>
      <c r="O928"/>
      <c r="Q928" s="5"/>
    </row>
    <row r="929" spans="2:17" ht="12.75">
      <c r="B929" s="60"/>
      <c r="M929" s="22"/>
      <c r="N929" s="23"/>
      <c r="O929"/>
      <c r="Q929" s="5"/>
    </row>
    <row r="930" spans="2:17" ht="12.75">
      <c r="B930" s="60"/>
      <c r="M930" s="22"/>
      <c r="N930" s="23"/>
      <c r="O930"/>
      <c r="Q930" s="5"/>
    </row>
    <row r="931" spans="2:17" ht="12.75">
      <c r="B931" s="60"/>
      <c r="M931" s="22"/>
      <c r="N931" s="23"/>
      <c r="O931"/>
      <c r="Q931" s="5"/>
    </row>
    <row r="932" spans="2:17" ht="12.75">
      <c r="B932" s="60"/>
      <c r="M932" s="22"/>
      <c r="N932" s="23"/>
      <c r="O932"/>
      <c r="Q932" s="5"/>
    </row>
    <row r="933" spans="2:17" ht="12.75">
      <c r="B933" s="60"/>
      <c r="M933" s="22"/>
      <c r="N933" s="23"/>
      <c r="O933"/>
      <c r="Q933" s="5"/>
    </row>
    <row r="934" spans="2:17" ht="12.75">
      <c r="B934" s="60"/>
      <c r="M934" s="22"/>
      <c r="N934" s="23"/>
      <c r="O934"/>
      <c r="Q934" s="5"/>
    </row>
    <row r="935" spans="2:17" ht="12.75">
      <c r="B935" s="60"/>
      <c r="M935" s="22"/>
      <c r="N935" s="23"/>
      <c r="O935"/>
      <c r="Q935" s="5"/>
    </row>
    <row r="936" spans="2:17" ht="12.75">
      <c r="B936" s="60"/>
      <c r="M936" s="22"/>
      <c r="N936" s="23"/>
      <c r="O936"/>
      <c r="Q936" s="5"/>
    </row>
    <row r="937" spans="2:17" ht="12.75">
      <c r="B937" s="60"/>
      <c r="M937" s="22"/>
      <c r="N937" s="23"/>
      <c r="O937"/>
      <c r="Q937" s="5"/>
    </row>
    <row r="938" spans="2:17" ht="12.75">
      <c r="B938" s="60"/>
      <c r="M938" s="22"/>
      <c r="N938" s="23"/>
      <c r="O938"/>
      <c r="Q938" s="5"/>
    </row>
    <row r="939" spans="2:17" ht="12.75">
      <c r="B939" s="60"/>
      <c r="M939" s="22"/>
      <c r="N939" s="23"/>
      <c r="O939"/>
      <c r="Q939" s="5"/>
    </row>
    <row r="940" spans="2:17" ht="12.75">
      <c r="B940" s="60"/>
      <c r="M940" s="22"/>
      <c r="N940" s="23"/>
      <c r="O940"/>
      <c r="Q940" s="5"/>
    </row>
    <row r="941" spans="2:17" ht="12.75">
      <c r="B941" s="60"/>
      <c r="M941" s="22"/>
      <c r="N941" s="23"/>
      <c r="O941"/>
      <c r="Q941" s="5"/>
    </row>
    <row r="942" spans="2:17" ht="12.75">
      <c r="B942" s="60"/>
      <c r="M942" s="22"/>
      <c r="N942" s="23"/>
      <c r="O942"/>
      <c r="Q942" s="5"/>
    </row>
    <row r="943" spans="2:17" ht="12.75">
      <c r="B943" s="60"/>
      <c r="M943" s="22"/>
      <c r="N943" s="23"/>
      <c r="O943"/>
      <c r="Q943" s="5"/>
    </row>
    <row r="944" spans="2:17" ht="12.75">
      <c r="B944" s="60"/>
      <c r="M944" s="22"/>
      <c r="N944" s="23"/>
      <c r="O944"/>
      <c r="Q944" s="5"/>
    </row>
    <row r="945" spans="2:17" ht="12.75">
      <c r="B945" s="60"/>
      <c r="M945" s="22"/>
      <c r="N945" s="23"/>
      <c r="O945"/>
      <c r="Q945" s="5"/>
    </row>
    <row r="946" spans="2:17" ht="12.75">
      <c r="B946" s="60"/>
      <c r="M946" s="22"/>
      <c r="N946" s="23"/>
      <c r="O946"/>
      <c r="Q946" s="5"/>
    </row>
    <row r="947" spans="2:17" ht="12.75">
      <c r="B947" s="60"/>
      <c r="M947" s="22"/>
      <c r="N947" s="23"/>
      <c r="O947"/>
      <c r="Q947" s="5"/>
    </row>
    <row r="948" spans="2:17" ht="12.75">
      <c r="B948" s="60"/>
      <c r="M948" s="22"/>
      <c r="N948" s="23"/>
      <c r="O948"/>
      <c r="Q948" s="5"/>
    </row>
    <row r="949" spans="2:17" ht="12.75">
      <c r="B949" s="60"/>
      <c r="M949" s="22"/>
      <c r="N949" s="23"/>
      <c r="O949"/>
      <c r="Q949" s="5"/>
    </row>
    <row r="950" spans="2:17" ht="12.75">
      <c r="B950" s="60"/>
      <c r="M950" s="22"/>
      <c r="N950" s="23"/>
      <c r="O950"/>
      <c r="Q950" s="5"/>
    </row>
    <row r="951" spans="2:17" ht="12.75">
      <c r="B951" s="60"/>
      <c r="M951" s="22"/>
      <c r="N951" s="23"/>
      <c r="O951"/>
      <c r="Q951" s="5"/>
    </row>
    <row r="952" spans="2:17" ht="12.75">
      <c r="B952" s="60"/>
      <c r="M952" s="22"/>
      <c r="N952" s="23"/>
      <c r="O952"/>
      <c r="Q952" s="5"/>
    </row>
    <row r="953" spans="2:17" ht="12.75">
      <c r="B953" s="60"/>
      <c r="M953" s="22"/>
      <c r="N953" s="23"/>
      <c r="O953"/>
      <c r="Q953" s="5"/>
    </row>
    <row r="954" spans="2:17" ht="12.75">
      <c r="B954" s="60"/>
      <c r="M954" s="22"/>
      <c r="N954" s="23"/>
      <c r="O954"/>
      <c r="Q954" s="5"/>
    </row>
    <row r="955" spans="2:17" ht="12.75">
      <c r="B955" s="60"/>
      <c r="M955" s="22"/>
      <c r="N955" s="23"/>
      <c r="O955"/>
      <c r="Q955" s="5"/>
    </row>
    <row r="956" spans="2:17" ht="12.75">
      <c r="B956" s="60"/>
      <c r="M956" s="22"/>
      <c r="N956" s="23"/>
      <c r="O956"/>
      <c r="Q956" s="5"/>
    </row>
    <row r="957" spans="2:17" ht="12.75">
      <c r="B957" s="60"/>
      <c r="M957" s="22"/>
      <c r="N957" s="23"/>
      <c r="O957"/>
      <c r="Q957" s="5"/>
    </row>
    <row r="958" spans="2:17" ht="12.75">
      <c r="B958" s="60"/>
      <c r="M958" s="22"/>
      <c r="N958" s="23"/>
      <c r="O958"/>
      <c r="Q958" s="5"/>
    </row>
    <row r="959" spans="2:17" ht="12.75">
      <c r="B959" s="60"/>
      <c r="M959" s="22"/>
      <c r="N959" s="23"/>
      <c r="O959"/>
      <c r="Q959" s="5"/>
    </row>
    <row r="960" spans="2:17" ht="12.75">
      <c r="B960" s="60"/>
      <c r="M960" s="22"/>
      <c r="N960" s="23"/>
      <c r="O960"/>
      <c r="Q960" s="5"/>
    </row>
    <row r="961" spans="2:17" ht="12.75">
      <c r="B961" s="60"/>
      <c r="M961" s="22"/>
      <c r="N961" s="23"/>
      <c r="O961"/>
      <c r="Q961" s="5"/>
    </row>
    <row r="962" spans="2:17" ht="12.75">
      <c r="B962" s="60"/>
      <c r="M962" s="22"/>
      <c r="N962" s="23"/>
      <c r="O962"/>
      <c r="Q962" s="5"/>
    </row>
    <row r="963" spans="2:17" ht="12.75">
      <c r="B963" s="60"/>
      <c r="M963" s="22"/>
      <c r="N963" s="23"/>
      <c r="O963"/>
      <c r="Q963" s="5"/>
    </row>
    <row r="964" spans="2:17" ht="12.75">
      <c r="B964" s="60"/>
      <c r="M964" s="22"/>
      <c r="N964" s="23"/>
      <c r="O964"/>
      <c r="Q964" s="5"/>
    </row>
    <row r="965" spans="2:17" ht="12.75">
      <c r="B965" s="60"/>
      <c r="M965" s="22"/>
      <c r="N965" s="23"/>
      <c r="O965"/>
      <c r="Q965" s="5"/>
    </row>
    <row r="966" spans="2:17" ht="12.75">
      <c r="B966" s="60"/>
      <c r="M966" s="22"/>
      <c r="N966" s="23"/>
      <c r="O966"/>
      <c r="Q966" s="5"/>
    </row>
    <row r="967" spans="2:17" ht="12.75">
      <c r="B967" s="60"/>
      <c r="M967" s="22"/>
      <c r="N967" s="23"/>
      <c r="O967"/>
      <c r="Q967" s="5"/>
    </row>
    <row r="968" spans="2:17" ht="12.75">
      <c r="B968" s="60"/>
      <c r="M968" s="22"/>
      <c r="N968" s="23"/>
      <c r="O968"/>
      <c r="Q968" s="5"/>
    </row>
    <row r="969" spans="2:17" ht="12.75">
      <c r="B969" s="60"/>
      <c r="M969" s="22"/>
      <c r="N969" s="23"/>
      <c r="O969"/>
      <c r="Q969" s="5"/>
    </row>
    <row r="970" spans="2:17" ht="12.75">
      <c r="B970" s="60"/>
      <c r="M970" s="22"/>
      <c r="N970" s="23"/>
      <c r="O970"/>
      <c r="Q970" s="5"/>
    </row>
    <row r="971" spans="2:17" ht="12.75">
      <c r="B971" s="60"/>
      <c r="M971" s="22"/>
      <c r="N971" s="23"/>
      <c r="O971"/>
      <c r="Q971" s="5"/>
    </row>
    <row r="972" spans="2:17" ht="12.75">
      <c r="B972" s="60"/>
      <c r="M972" s="22"/>
      <c r="N972" s="23"/>
      <c r="O972"/>
      <c r="Q972" s="5"/>
    </row>
    <row r="973" spans="2:17" ht="12.75">
      <c r="B973" s="60"/>
      <c r="M973" s="22"/>
      <c r="N973" s="23"/>
      <c r="O973"/>
      <c r="Q973" s="5"/>
    </row>
    <row r="974" spans="2:17" ht="12.75">
      <c r="B974" s="60"/>
      <c r="M974" s="22"/>
      <c r="N974" s="23"/>
      <c r="O974"/>
      <c r="Q974" s="5"/>
    </row>
    <row r="975" spans="2:17" ht="12.75">
      <c r="B975" s="60"/>
      <c r="M975" s="22"/>
      <c r="N975" s="23"/>
      <c r="O975"/>
      <c r="Q975" s="5"/>
    </row>
    <row r="976" spans="2:17" ht="12.75">
      <c r="B976" s="60"/>
      <c r="M976" s="22"/>
      <c r="N976" s="23"/>
      <c r="O976"/>
      <c r="Q976" s="5"/>
    </row>
    <row r="977" spans="2:17" ht="12.75">
      <c r="B977" s="60"/>
      <c r="M977" s="22"/>
      <c r="N977" s="23"/>
      <c r="O977"/>
      <c r="Q977" s="5"/>
    </row>
    <row r="978" spans="2:17" ht="12.75">
      <c r="B978" s="60"/>
      <c r="M978" s="22"/>
      <c r="N978" s="23"/>
      <c r="O978"/>
      <c r="Q978" s="5"/>
    </row>
    <row r="979" spans="2:17" ht="12.75">
      <c r="B979" s="60"/>
      <c r="M979" s="22"/>
      <c r="N979" s="23"/>
      <c r="O979"/>
      <c r="Q979" s="5"/>
    </row>
    <row r="980" spans="2:17" ht="12.75">
      <c r="B980" s="60"/>
      <c r="M980" s="22"/>
      <c r="N980" s="23"/>
      <c r="O980"/>
      <c r="Q980" s="5"/>
    </row>
    <row r="981" spans="2:17" ht="12.75">
      <c r="B981" s="60"/>
      <c r="M981" s="22"/>
      <c r="N981" s="23"/>
      <c r="O981"/>
      <c r="Q981" s="5"/>
    </row>
    <row r="982" spans="2:17" ht="12.75">
      <c r="B982" s="60"/>
      <c r="M982" s="22"/>
      <c r="N982" s="23"/>
      <c r="O982"/>
      <c r="Q982" s="5"/>
    </row>
    <row r="983" spans="2:17" ht="12.75">
      <c r="B983" s="60"/>
      <c r="M983" s="22"/>
      <c r="N983" s="23"/>
      <c r="O983"/>
      <c r="Q983" s="5"/>
    </row>
    <row r="984" spans="2:17" ht="12.75">
      <c r="B984" s="60"/>
      <c r="M984" s="22"/>
      <c r="N984" s="23"/>
      <c r="O984"/>
      <c r="Q984" s="5"/>
    </row>
    <row r="985" spans="2:17" ht="12.75">
      <c r="B985" s="60"/>
      <c r="M985" s="22"/>
      <c r="N985" s="23"/>
      <c r="O985"/>
      <c r="Q985" s="5"/>
    </row>
    <row r="986" spans="2:17" ht="12.75">
      <c r="B986" s="60"/>
      <c r="M986" s="22"/>
      <c r="N986" s="23"/>
      <c r="O986"/>
      <c r="Q986" s="5"/>
    </row>
    <row r="987" spans="2:17" ht="12.75">
      <c r="B987" s="60"/>
      <c r="M987" s="22"/>
      <c r="N987" s="23"/>
      <c r="O987"/>
      <c r="Q987" s="5"/>
    </row>
    <row r="988" spans="2:17" ht="12.75">
      <c r="B988" s="60"/>
      <c r="M988" s="22"/>
      <c r="N988" s="23"/>
      <c r="O988"/>
      <c r="Q988" s="5"/>
    </row>
    <row r="989" spans="2:17" ht="12.75">
      <c r="B989" s="60"/>
      <c r="M989" s="22"/>
      <c r="N989" s="23"/>
      <c r="O989"/>
      <c r="Q989" s="5"/>
    </row>
    <row r="990" spans="2:17" ht="12.75">
      <c r="B990" s="60"/>
      <c r="M990" s="22"/>
      <c r="N990" s="23"/>
      <c r="O990"/>
      <c r="Q990" s="5"/>
    </row>
    <row r="991" spans="2:17" ht="12.75">
      <c r="B991" s="60"/>
      <c r="M991" s="22"/>
      <c r="N991" s="23"/>
      <c r="O991"/>
      <c r="Q991" s="5"/>
    </row>
    <row r="992" spans="2:17" ht="12.75">
      <c r="B992" s="60"/>
      <c r="M992" s="22"/>
      <c r="N992" s="23"/>
      <c r="O992"/>
      <c r="Q992" s="5"/>
    </row>
    <row r="993" spans="2:17" ht="12.75">
      <c r="B993" s="60"/>
      <c r="M993" s="22"/>
      <c r="N993" s="23"/>
      <c r="O993"/>
      <c r="Q993" s="5"/>
    </row>
    <row r="994" spans="2:17" ht="12.75">
      <c r="B994" s="60"/>
      <c r="M994" s="22"/>
      <c r="N994" s="23"/>
      <c r="O994"/>
      <c r="Q994" s="5"/>
    </row>
    <row r="995" spans="2:17" ht="12.75">
      <c r="B995" s="60"/>
      <c r="M995" s="22"/>
      <c r="N995" s="23"/>
      <c r="O995"/>
      <c r="Q995" s="5"/>
    </row>
    <row r="996" spans="2:17" ht="12.75">
      <c r="B996" s="60"/>
      <c r="M996" s="22"/>
      <c r="N996" s="23"/>
      <c r="O996"/>
      <c r="Q996" s="5"/>
    </row>
    <row r="997" spans="2:17" ht="12.75">
      <c r="B997" s="60"/>
      <c r="M997" s="22"/>
      <c r="N997" s="23"/>
      <c r="O997"/>
      <c r="Q997" s="5"/>
    </row>
    <row r="998" spans="2:17" ht="12.75">
      <c r="B998" s="60"/>
      <c r="M998" s="22"/>
      <c r="N998" s="23"/>
      <c r="O998"/>
      <c r="Q998" s="5"/>
    </row>
    <row r="999" spans="2:17" ht="12.75">
      <c r="B999" s="60"/>
      <c r="M999" s="22"/>
      <c r="N999" s="23"/>
      <c r="O999"/>
      <c r="Q999" s="5"/>
    </row>
    <row r="1000" spans="2:17" ht="12.75">
      <c r="B1000" s="60"/>
      <c r="M1000" s="22"/>
      <c r="N1000" s="23"/>
      <c r="O1000"/>
      <c r="Q1000" s="5"/>
    </row>
    <row r="1001" spans="2:17" ht="12.75">
      <c r="B1001" s="60"/>
      <c r="M1001" s="22"/>
      <c r="N1001" s="23"/>
      <c r="O1001"/>
      <c r="Q1001" s="5"/>
    </row>
    <row r="1002" spans="2:15" ht="12.75">
      <c r="B1002" s="60"/>
      <c r="M1002" s="22"/>
      <c r="N1002" s="23"/>
      <c r="O1002"/>
    </row>
    <row r="1003" spans="2:15" ht="12.75">
      <c r="B1003" s="60"/>
      <c r="M1003" s="22"/>
      <c r="N1003" s="23"/>
      <c r="O1003"/>
    </row>
    <row r="1004" spans="2:15" ht="12.75">
      <c r="B1004" s="60"/>
      <c r="M1004" s="22"/>
      <c r="N1004" s="23"/>
      <c r="O1004"/>
    </row>
    <row r="1005" spans="2:15" ht="12.75">
      <c r="B1005" s="60"/>
      <c r="M1005" s="22"/>
      <c r="N1005" s="23"/>
      <c r="O1005"/>
    </row>
    <row r="1006" spans="2:15" ht="12.75">
      <c r="B1006" s="60"/>
      <c r="M1006" s="22"/>
      <c r="N1006" s="23"/>
      <c r="O1006"/>
    </row>
    <row r="1007" spans="2:15" ht="12.75">
      <c r="B1007" s="60"/>
      <c r="M1007" s="22"/>
      <c r="N1007" s="23"/>
      <c r="O1007"/>
    </row>
    <row r="1008" spans="2:15" ht="12.75">
      <c r="B1008" s="60"/>
      <c r="M1008" s="22"/>
      <c r="N1008" s="23"/>
      <c r="O1008"/>
    </row>
    <row r="1009" spans="2:15" ht="12.75">
      <c r="B1009" s="60"/>
      <c r="M1009" s="22"/>
      <c r="N1009" s="23"/>
      <c r="O1009"/>
    </row>
    <row r="1010" spans="2:15" ht="12.75">
      <c r="B1010" s="60"/>
      <c r="M1010" s="22"/>
      <c r="N1010" s="23"/>
      <c r="O1010"/>
    </row>
    <row r="1011" spans="2:15" ht="12.75">
      <c r="B1011" s="60"/>
      <c r="M1011" s="22"/>
      <c r="N1011" s="23"/>
      <c r="O1011"/>
    </row>
    <row r="1012" spans="2:15" ht="12.75">
      <c r="B1012" s="60"/>
      <c r="M1012" s="22"/>
      <c r="N1012" s="23"/>
      <c r="O1012"/>
    </row>
    <row r="1013" spans="2:15" ht="12.75">
      <c r="B1013" s="60"/>
      <c r="M1013" s="22"/>
      <c r="N1013" s="23"/>
      <c r="O1013"/>
    </row>
    <row r="1014" spans="2:15" ht="12.75">
      <c r="B1014" s="60"/>
      <c r="M1014" s="22"/>
      <c r="N1014" s="23"/>
      <c r="O1014"/>
    </row>
    <row r="1015" spans="2:15" ht="12.75">
      <c r="B1015" s="60"/>
      <c r="M1015" s="22"/>
      <c r="N1015" s="23"/>
      <c r="O1015"/>
    </row>
    <row r="1016" spans="2:15" ht="12.75">
      <c r="B1016" s="60"/>
      <c r="M1016" s="22"/>
      <c r="N1016" s="23"/>
      <c r="O1016"/>
    </row>
    <row r="1017" spans="2:15" ht="12.75">
      <c r="B1017" s="60"/>
      <c r="M1017" s="22"/>
      <c r="N1017" s="23"/>
      <c r="O1017"/>
    </row>
    <row r="1018" spans="2:15" ht="12.75">
      <c r="B1018" s="60"/>
      <c r="M1018" s="22"/>
      <c r="N1018" s="23"/>
      <c r="O1018"/>
    </row>
    <row r="1019" spans="2:15" ht="12.75">
      <c r="B1019" s="60"/>
      <c r="M1019" s="22"/>
      <c r="N1019" s="23"/>
      <c r="O1019"/>
    </row>
    <row r="1020" spans="2:15" ht="12.75">
      <c r="B1020" s="60"/>
      <c r="M1020" s="22"/>
      <c r="N1020" s="23"/>
      <c r="O1020"/>
    </row>
    <row r="1021" spans="2:15" ht="12.75">
      <c r="B1021" s="60"/>
      <c r="M1021" s="22"/>
      <c r="N1021" s="23"/>
      <c r="O1021"/>
    </row>
    <row r="1022" spans="2:15" ht="12.75">
      <c r="B1022" s="60"/>
      <c r="M1022" s="22"/>
      <c r="N1022" s="23"/>
      <c r="O1022"/>
    </row>
    <row r="1023" spans="2:15" ht="12.75">
      <c r="B1023" s="60"/>
      <c r="M1023" s="22"/>
      <c r="N1023" s="23"/>
      <c r="O1023"/>
    </row>
    <row r="1024" spans="2:15" ht="12.75">
      <c r="B1024" s="60"/>
      <c r="M1024" s="22"/>
      <c r="N1024" s="23"/>
      <c r="O1024"/>
    </row>
    <row r="1025" spans="2:15" ht="12.75">
      <c r="B1025" s="60"/>
      <c r="M1025" s="22"/>
      <c r="N1025" s="23"/>
      <c r="O1025"/>
    </row>
    <row r="1026" spans="2:15" ht="12.75">
      <c r="B1026" s="60"/>
      <c r="M1026" s="22"/>
      <c r="N1026" s="23"/>
      <c r="O1026"/>
    </row>
    <row r="1027" spans="2:15" ht="12.75">
      <c r="B1027" s="60"/>
      <c r="M1027" s="22"/>
      <c r="N1027" s="23"/>
      <c r="O1027"/>
    </row>
    <row r="1028" spans="2:15" ht="12.75">
      <c r="B1028" s="60"/>
      <c r="M1028" s="22"/>
      <c r="N1028" s="23"/>
      <c r="O1028"/>
    </row>
    <row r="1029" spans="2:15" ht="12.75">
      <c r="B1029" s="60"/>
      <c r="M1029" s="22"/>
      <c r="N1029" s="23"/>
      <c r="O1029"/>
    </row>
    <row r="1030" spans="2:15" ht="12.75">
      <c r="B1030" s="60"/>
      <c r="M1030" s="22"/>
      <c r="N1030" s="23"/>
      <c r="O1030"/>
    </row>
    <row r="1031" spans="2:15" ht="12.75">
      <c r="B1031" s="60"/>
      <c r="M1031" s="22"/>
      <c r="N1031" s="23"/>
      <c r="O1031"/>
    </row>
    <row r="1032" spans="2:15" ht="12.75">
      <c r="B1032" s="60"/>
      <c r="M1032" s="22"/>
      <c r="N1032" s="23"/>
      <c r="O1032"/>
    </row>
    <row r="1033" spans="2:15" ht="12.75">
      <c r="B1033" s="60"/>
      <c r="M1033" s="22"/>
      <c r="N1033" s="23"/>
      <c r="O1033"/>
    </row>
    <row r="1034" spans="2:15" ht="12.75">
      <c r="B1034" s="60"/>
      <c r="M1034" s="22"/>
      <c r="N1034" s="23"/>
      <c r="O1034"/>
    </row>
    <row r="1035" spans="2:15" ht="12.75">
      <c r="B1035" s="60"/>
      <c r="M1035" s="22"/>
      <c r="N1035" s="23"/>
      <c r="O1035"/>
    </row>
    <row r="1036" spans="2:15" ht="12.75">
      <c r="B1036" s="60"/>
      <c r="M1036" s="22"/>
      <c r="N1036" s="23"/>
      <c r="O1036"/>
    </row>
    <row r="1037" spans="2:15" ht="12.75">
      <c r="B1037" s="60"/>
      <c r="M1037" s="22"/>
      <c r="N1037" s="23"/>
      <c r="O1037"/>
    </row>
    <row r="1038" spans="2:15" ht="12.75">
      <c r="B1038" s="60"/>
      <c r="M1038" s="22"/>
      <c r="N1038" s="23"/>
      <c r="O1038"/>
    </row>
    <row r="1039" spans="2:15" ht="12.75">
      <c r="B1039" s="60"/>
      <c r="M1039" s="22"/>
      <c r="N1039" s="23"/>
      <c r="O1039"/>
    </row>
    <row r="1040" spans="2:15" ht="12.75">
      <c r="B1040" s="60"/>
      <c r="M1040" s="22"/>
      <c r="N1040" s="23"/>
      <c r="O1040"/>
    </row>
    <row r="1041" spans="2:15" ht="12.75">
      <c r="B1041" s="60"/>
      <c r="M1041" s="22"/>
      <c r="N1041" s="23"/>
      <c r="O1041"/>
    </row>
    <row r="1042" spans="2:15" ht="12.75">
      <c r="B1042" s="60"/>
      <c r="M1042" s="22"/>
      <c r="N1042" s="23"/>
      <c r="O1042"/>
    </row>
    <row r="1043" spans="2:15" ht="12.75">
      <c r="B1043" s="60"/>
      <c r="M1043" s="22"/>
      <c r="N1043" s="23"/>
      <c r="O1043"/>
    </row>
    <row r="1044" spans="2:15" ht="12.75">
      <c r="B1044" s="60"/>
      <c r="M1044" s="22"/>
      <c r="N1044" s="23"/>
      <c r="O1044"/>
    </row>
    <row r="1045" spans="2:15" ht="12.75">
      <c r="B1045" s="60"/>
      <c r="M1045" s="22"/>
      <c r="N1045" s="23"/>
      <c r="O1045"/>
    </row>
    <row r="1046" spans="2:15" ht="12.75">
      <c r="B1046" s="60"/>
      <c r="M1046" s="22"/>
      <c r="N1046" s="23"/>
      <c r="O1046"/>
    </row>
    <row r="1047" spans="2:15" ht="12.75">
      <c r="B1047" s="60"/>
      <c r="M1047" s="22"/>
      <c r="N1047" s="23"/>
      <c r="O1047"/>
    </row>
    <row r="1048" spans="2:15" ht="12.75">
      <c r="B1048" s="60"/>
      <c r="M1048" s="22"/>
      <c r="N1048" s="23"/>
      <c r="O1048"/>
    </row>
    <row r="1049" spans="2:15" ht="12.75">
      <c r="B1049" s="60"/>
      <c r="M1049" s="22"/>
      <c r="N1049" s="23"/>
      <c r="O1049"/>
    </row>
    <row r="1050" spans="2:15" ht="12.75">
      <c r="B1050" s="60"/>
      <c r="M1050" s="22"/>
      <c r="N1050" s="23"/>
      <c r="O1050"/>
    </row>
    <row r="1051" spans="2:15" ht="12.75">
      <c r="B1051" s="60"/>
      <c r="M1051" s="22"/>
      <c r="N1051" s="23"/>
      <c r="O1051"/>
    </row>
    <row r="1052" spans="2:15" ht="12.75">
      <c r="B1052" s="60"/>
      <c r="M1052" s="22"/>
      <c r="N1052" s="23"/>
      <c r="O1052"/>
    </row>
    <row r="1053" spans="2:15" ht="12.75">
      <c r="B1053" s="60"/>
      <c r="M1053" s="22"/>
      <c r="N1053" s="23"/>
      <c r="O1053"/>
    </row>
    <row r="1054" spans="2:15" ht="12.75">
      <c r="B1054" s="60"/>
      <c r="M1054" s="22"/>
      <c r="N1054" s="23"/>
      <c r="O1054"/>
    </row>
    <row r="1055" spans="2:15" ht="12.75">
      <c r="B1055" s="60"/>
      <c r="M1055" s="22"/>
      <c r="N1055" s="23"/>
      <c r="O1055"/>
    </row>
    <row r="1056" spans="2:15" ht="12.75">
      <c r="B1056" s="60"/>
      <c r="M1056" s="22"/>
      <c r="N1056" s="23"/>
      <c r="O1056"/>
    </row>
    <row r="1057" spans="2:15" ht="12.75">
      <c r="B1057" s="60"/>
      <c r="M1057" s="22"/>
      <c r="N1057" s="23"/>
      <c r="O1057"/>
    </row>
    <row r="1058" spans="2:15" ht="12.75">
      <c r="B1058" s="60"/>
      <c r="M1058" s="22"/>
      <c r="N1058" s="23"/>
      <c r="O1058"/>
    </row>
    <row r="1059" spans="2:15" ht="12.75">
      <c r="B1059" s="60"/>
      <c r="M1059" s="22"/>
      <c r="N1059" s="23"/>
      <c r="O1059"/>
    </row>
    <row r="1060" spans="2:15" ht="12.75">
      <c r="B1060" s="60"/>
      <c r="M1060" s="22"/>
      <c r="N1060" s="23"/>
      <c r="O1060"/>
    </row>
    <row r="1061" spans="2:15" ht="12.75">
      <c r="B1061" s="60"/>
      <c r="M1061" s="22"/>
      <c r="N1061" s="23"/>
      <c r="O1061"/>
    </row>
    <row r="1062" spans="2:15" ht="12.75">
      <c r="B1062" s="60"/>
      <c r="M1062" s="22"/>
      <c r="N1062" s="23"/>
      <c r="O1062"/>
    </row>
    <row r="1063" spans="2:15" ht="12.75">
      <c r="B1063" s="60"/>
      <c r="M1063" s="22"/>
      <c r="N1063" s="23"/>
      <c r="O1063"/>
    </row>
    <row r="1064" spans="2:15" ht="12.75">
      <c r="B1064" s="60"/>
      <c r="M1064" s="22"/>
      <c r="N1064" s="23"/>
      <c r="O1064"/>
    </row>
    <row r="1065" spans="2:15" ht="12.75">
      <c r="B1065" s="60"/>
      <c r="M1065" s="22"/>
      <c r="N1065" s="23"/>
      <c r="O1065"/>
    </row>
    <row r="1066" spans="2:15" ht="12.75">
      <c r="B1066" s="60"/>
      <c r="M1066" s="22"/>
      <c r="N1066" s="23"/>
      <c r="O1066"/>
    </row>
    <row r="1067" spans="2:15" ht="12.75">
      <c r="B1067" s="60"/>
      <c r="M1067" s="22"/>
      <c r="N1067" s="23"/>
      <c r="O1067"/>
    </row>
    <row r="1068" spans="2:15" ht="12.75">
      <c r="B1068" s="60"/>
      <c r="M1068" s="22"/>
      <c r="N1068" s="23"/>
      <c r="O1068"/>
    </row>
    <row r="1069" spans="2:15" ht="12.75">
      <c r="B1069" s="60"/>
      <c r="M1069" s="22"/>
      <c r="N1069" s="23"/>
      <c r="O1069"/>
    </row>
    <row r="1070" spans="2:15" ht="12.75">
      <c r="B1070" s="60"/>
      <c r="M1070" s="22"/>
      <c r="N1070" s="23"/>
      <c r="O1070"/>
    </row>
    <row r="1071" spans="13:15" ht="12.75">
      <c r="M1071" s="22"/>
      <c r="N1071" s="23"/>
      <c r="O1071"/>
    </row>
    <row r="1072" spans="13:15" ht="12.75">
      <c r="M1072" s="22"/>
      <c r="N1072" s="23"/>
      <c r="O1072"/>
    </row>
    <row r="1073" spans="13:15" ht="12.75">
      <c r="M1073" s="22"/>
      <c r="N1073" s="23"/>
      <c r="O1073"/>
    </row>
    <row r="1074" spans="13:15" ht="12.75">
      <c r="M1074" s="22"/>
      <c r="N1074" s="23"/>
      <c r="O1074"/>
    </row>
    <row r="1075" spans="13:15" ht="12.75">
      <c r="M1075" s="22"/>
      <c r="N1075" s="23"/>
      <c r="O1075"/>
    </row>
    <row r="1076" spans="13:15" ht="12.75">
      <c r="M1076" s="22"/>
      <c r="N1076" s="23"/>
      <c r="O1076"/>
    </row>
    <row r="1077" spans="13:15" ht="12.75">
      <c r="M1077" s="22"/>
      <c r="N1077" s="23"/>
      <c r="O1077"/>
    </row>
    <row r="1078" spans="13:15" ht="12.75">
      <c r="M1078" s="22"/>
      <c r="N1078" s="23"/>
      <c r="O1078"/>
    </row>
    <row r="1079" spans="13:15" ht="12.75">
      <c r="M1079" s="22"/>
      <c r="N1079" s="23"/>
      <c r="O1079"/>
    </row>
    <row r="1080" spans="13:15" ht="12.75">
      <c r="M1080" s="22"/>
      <c r="N1080" s="23"/>
      <c r="O1080"/>
    </row>
    <row r="1081" spans="13:15" ht="12.75">
      <c r="M1081" s="22"/>
      <c r="N1081" s="23"/>
      <c r="O1081"/>
    </row>
    <row r="1082" spans="13:15" ht="12.75">
      <c r="M1082" s="22"/>
      <c r="N1082" s="23"/>
      <c r="O1082"/>
    </row>
    <row r="1083" spans="13:15" ht="12.75">
      <c r="M1083" s="22"/>
      <c r="N1083" s="23"/>
      <c r="O1083"/>
    </row>
    <row r="1084" spans="13:15" ht="12.75">
      <c r="M1084" s="22"/>
      <c r="N1084" s="23"/>
      <c r="O1084"/>
    </row>
    <row r="1085" spans="13:15" ht="12.75">
      <c r="M1085" s="22"/>
      <c r="N1085" s="23"/>
      <c r="O1085"/>
    </row>
    <row r="1086" spans="13:15" ht="12.75">
      <c r="M1086" s="22"/>
      <c r="N1086" s="23"/>
      <c r="O1086"/>
    </row>
    <row r="1087" spans="13:15" ht="12.75">
      <c r="M1087" s="22"/>
      <c r="N1087" s="23"/>
      <c r="O1087"/>
    </row>
    <row r="1088" spans="13:15" ht="12.75">
      <c r="M1088" s="22"/>
      <c r="N1088" s="23"/>
      <c r="O1088"/>
    </row>
    <row r="1089" spans="13:15" ht="12.75">
      <c r="M1089" s="22"/>
      <c r="N1089" s="23"/>
      <c r="O1089"/>
    </row>
    <row r="1090" spans="13:15" ht="12.75">
      <c r="M1090" s="22"/>
      <c r="N1090" s="23"/>
      <c r="O1090"/>
    </row>
    <row r="1091" spans="13:15" ht="12.75">
      <c r="M1091" s="22"/>
      <c r="N1091" s="23"/>
      <c r="O1091"/>
    </row>
    <row r="1092" spans="13:15" ht="12.75">
      <c r="M1092" s="22"/>
      <c r="N1092" s="23"/>
      <c r="O1092"/>
    </row>
    <row r="1093" spans="13:15" ht="12.75">
      <c r="M1093" s="22"/>
      <c r="N1093" s="23"/>
      <c r="O1093"/>
    </row>
    <row r="1094" spans="13:15" ht="12.75">
      <c r="M1094" s="22"/>
      <c r="N1094" s="23"/>
      <c r="O1094"/>
    </row>
    <row r="1095" spans="13:15" ht="12.75">
      <c r="M1095" s="22"/>
      <c r="N1095" s="23"/>
      <c r="O1095"/>
    </row>
    <row r="1096" spans="13:15" ht="12.75">
      <c r="M1096" s="22"/>
      <c r="N1096" s="23"/>
      <c r="O1096"/>
    </row>
    <row r="1097" spans="13:15" ht="12.75">
      <c r="M1097" s="22"/>
      <c r="N1097" s="23"/>
      <c r="O1097"/>
    </row>
    <row r="1098" spans="13:15" ht="12.75">
      <c r="M1098" s="22"/>
      <c r="N1098" s="23"/>
      <c r="O1098"/>
    </row>
    <row r="1099" spans="13:15" ht="12.75">
      <c r="M1099" s="22"/>
      <c r="N1099" s="23"/>
      <c r="O1099"/>
    </row>
    <row r="1100" spans="13:15" ht="12.75">
      <c r="M1100" s="22"/>
      <c r="N1100" s="23"/>
      <c r="O1100"/>
    </row>
    <row r="1101" spans="13:15" ht="12.75">
      <c r="M1101" s="22"/>
      <c r="N1101" s="23"/>
      <c r="O1101"/>
    </row>
    <row r="1102" spans="13:15" ht="12.75">
      <c r="M1102" s="22"/>
      <c r="N1102" s="23"/>
      <c r="O1102"/>
    </row>
    <row r="1103" spans="13:15" ht="12.75">
      <c r="M1103" s="22"/>
      <c r="N1103" s="23"/>
      <c r="O1103"/>
    </row>
    <row r="1104" spans="13:15" ht="12.75">
      <c r="M1104" s="22"/>
      <c r="N1104" s="23"/>
      <c r="O1104"/>
    </row>
    <row r="1105" spans="13:15" ht="12.75">
      <c r="M1105" s="22"/>
      <c r="N1105" s="23"/>
      <c r="O1105"/>
    </row>
    <row r="1106" spans="13:15" ht="12.75">
      <c r="M1106" s="22"/>
      <c r="N1106" s="23"/>
      <c r="O1106"/>
    </row>
    <row r="1107" spans="13:15" ht="12.75">
      <c r="M1107" s="22"/>
      <c r="N1107" s="23"/>
      <c r="O1107"/>
    </row>
    <row r="1108" spans="13:15" ht="12.75">
      <c r="M1108" s="22"/>
      <c r="N1108" s="23"/>
      <c r="O1108"/>
    </row>
    <row r="1109" spans="13:15" ht="12.75">
      <c r="M1109" s="22"/>
      <c r="N1109" s="23"/>
      <c r="O1109"/>
    </row>
    <row r="1110" spans="13:15" ht="12.75">
      <c r="M1110" s="22"/>
      <c r="N1110" s="23"/>
      <c r="O1110"/>
    </row>
    <row r="1111" spans="13:15" ht="12.75">
      <c r="M1111" s="22"/>
      <c r="N1111" s="23"/>
      <c r="O1111"/>
    </row>
    <row r="1112" spans="13:15" ht="12.75">
      <c r="M1112" s="22"/>
      <c r="N1112" s="23"/>
      <c r="O1112"/>
    </row>
    <row r="1113" spans="13:15" ht="12.75">
      <c r="M1113" s="22"/>
      <c r="N1113" s="23"/>
      <c r="O1113"/>
    </row>
    <row r="1114" spans="13:15" ht="12.75">
      <c r="M1114" s="22"/>
      <c r="N1114" s="23"/>
      <c r="O1114"/>
    </row>
    <row r="1115" spans="13:15" ht="12.75">
      <c r="M1115" s="22"/>
      <c r="N1115" s="23"/>
      <c r="O1115"/>
    </row>
    <row r="1116" spans="13:15" ht="12.75">
      <c r="M1116" s="22"/>
      <c r="N1116" s="23"/>
      <c r="O1116"/>
    </row>
    <row r="1117" spans="13:15" ht="12.75">
      <c r="M1117" s="22"/>
      <c r="N1117" s="23"/>
      <c r="O1117"/>
    </row>
    <row r="1118" spans="13:15" ht="12.75">
      <c r="M1118" s="22"/>
      <c r="N1118" s="23"/>
      <c r="O1118"/>
    </row>
    <row r="1119" spans="13:15" ht="12.75">
      <c r="M1119" s="22"/>
      <c r="N1119" s="23"/>
      <c r="O1119"/>
    </row>
    <row r="1120" spans="13:15" ht="12.75">
      <c r="M1120" s="22"/>
      <c r="N1120" s="23"/>
      <c r="O1120"/>
    </row>
    <row r="1121" spans="13:15" ht="12.75">
      <c r="M1121" s="22"/>
      <c r="N1121" s="23"/>
      <c r="O1121"/>
    </row>
    <row r="1122" spans="13:15" ht="12.75">
      <c r="M1122" s="22"/>
      <c r="N1122" s="23"/>
      <c r="O1122"/>
    </row>
    <row r="1123" spans="13:15" ht="12.75">
      <c r="M1123" s="22"/>
      <c r="N1123" s="23"/>
      <c r="O1123"/>
    </row>
    <row r="1124" spans="13:15" ht="12.75">
      <c r="M1124" s="22"/>
      <c r="N1124" s="23"/>
      <c r="O1124"/>
    </row>
    <row r="1125" spans="13:15" ht="12.75">
      <c r="M1125" s="22"/>
      <c r="N1125" s="23"/>
      <c r="O1125"/>
    </row>
    <row r="1126" spans="13:15" ht="12.75">
      <c r="M1126" s="22"/>
      <c r="N1126" s="23"/>
      <c r="O1126"/>
    </row>
    <row r="1127" spans="13:15" ht="12.75">
      <c r="M1127" s="22"/>
      <c r="N1127" s="23"/>
      <c r="O1127"/>
    </row>
    <row r="1128" spans="13:15" ht="12.75">
      <c r="M1128" s="22"/>
      <c r="N1128" s="23"/>
      <c r="O1128"/>
    </row>
    <row r="1129" spans="13:15" ht="12.75">
      <c r="M1129" s="22"/>
      <c r="N1129" s="23"/>
      <c r="O1129"/>
    </row>
    <row r="1130" spans="13:15" ht="12.75">
      <c r="M1130" s="22"/>
      <c r="N1130" s="23"/>
      <c r="O1130"/>
    </row>
    <row r="1131" spans="13:15" ht="12.75">
      <c r="M1131" s="22"/>
      <c r="N1131" s="23"/>
      <c r="O1131"/>
    </row>
    <row r="1132" spans="13:15" ht="12.75">
      <c r="M1132" s="22"/>
      <c r="N1132" s="23"/>
      <c r="O1132"/>
    </row>
    <row r="1133" spans="13:15" ht="12.75">
      <c r="M1133" s="22"/>
      <c r="N1133" s="23"/>
      <c r="O1133"/>
    </row>
    <row r="1134" spans="13:15" ht="12.75">
      <c r="M1134" s="22"/>
      <c r="N1134" s="23"/>
      <c r="O1134"/>
    </row>
    <row r="1135" spans="13:15" ht="12.75">
      <c r="M1135" s="22"/>
      <c r="N1135" s="23"/>
      <c r="O1135"/>
    </row>
    <row r="1136" spans="13:15" ht="12.75">
      <c r="M1136" s="22"/>
      <c r="N1136" s="23"/>
      <c r="O1136"/>
    </row>
    <row r="1137" spans="13:15" ht="12.75">
      <c r="M1137" s="22"/>
      <c r="N1137" s="23"/>
      <c r="O1137"/>
    </row>
    <row r="1138" spans="13:15" ht="12.75">
      <c r="M1138" s="22"/>
      <c r="N1138" s="23"/>
      <c r="O1138"/>
    </row>
    <row r="1139" spans="13:15" ht="12.75">
      <c r="M1139" s="22"/>
      <c r="N1139" s="23"/>
      <c r="O1139"/>
    </row>
    <row r="1140" spans="13:15" ht="12.75">
      <c r="M1140" s="22"/>
      <c r="N1140" s="23"/>
      <c r="O1140"/>
    </row>
    <row r="1141" spans="13:15" ht="12.75">
      <c r="M1141" s="22"/>
      <c r="N1141" s="23"/>
      <c r="O1141"/>
    </row>
    <row r="1142" spans="13:15" ht="12.75">
      <c r="M1142" s="22"/>
      <c r="N1142" s="23"/>
      <c r="O1142"/>
    </row>
    <row r="1143" spans="13:15" ht="12.75">
      <c r="M1143" s="22"/>
      <c r="N1143" s="23"/>
      <c r="O1143"/>
    </row>
    <row r="1144" spans="13:15" ht="12.75">
      <c r="M1144" s="22"/>
      <c r="N1144" s="23"/>
      <c r="O1144"/>
    </row>
    <row r="1145" spans="13:15" ht="12.75">
      <c r="M1145" s="22"/>
      <c r="N1145" s="23"/>
      <c r="O1145"/>
    </row>
    <row r="1146" spans="13:15" ht="12.75">
      <c r="M1146" s="22"/>
      <c r="N1146" s="23"/>
      <c r="O1146"/>
    </row>
    <row r="1147" spans="13:15" ht="12.75">
      <c r="M1147" s="22"/>
      <c r="N1147" s="23"/>
      <c r="O1147"/>
    </row>
    <row r="1148" spans="13:15" ht="12.75">
      <c r="M1148" s="22"/>
      <c r="N1148" s="23"/>
      <c r="O1148"/>
    </row>
    <row r="1149" spans="13:15" ht="12.75">
      <c r="M1149" s="22"/>
      <c r="N1149" s="23"/>
      <c r="O1149"/>
    </row>
    <row r="1150" spans="13:15" ht="12.75">
      <c r="M1150" s="22"/>
      <c r="N1150" s="23"/>
      <c r="O1150"/>
    </row>
    <row r="1151" spans="13:15" ht="12.75">
      <c r="M1151" s="22"/>
      <c r="N1151" s="23"/>
      <c r="O1151"/>
    </row>
    <row r="1152" spans="13:15" ht="12.75">
      <c r="M1152" s="22"/>
      <c r="N1152" s="23"/>
      <c r="O1152"/>
    </row>
    <row r="1153" spans="13:15" ht="12.75">
      <c r="M1153" s="22"/>
      <c r="N1153" s="23"/>
      <c r="O1153"/>
    </row>
    <row r="1154" spans="13:15" ht="12.75">
      <c r="M1154" s="22"/>
      <c r="N1154" s="23"/>
      <c r="O1154"/>
    </row>
    <row r="1155" spans="13:15" ht="12.75">
      <c r="M1155" s="22"/>
      <c r="N1155" s="23"/>
      <c r="O1155"/>
    </row>
    <row r="1156" spans="13:15" ht="12.75">
      <c r="M1156" s="22"/>
      <c r="N1156" s="23"/>
      <c r="O1156"/>
    </row>
    <row r="1157" spans="13:15" ht="12.75">
      <c r="M1157" s="22"/>
      <c r="N1157" s="23"/>
      <c r="O1157"/>
    </row>
    <row r="1158" spans="13:15" ht="12.75">
      <c r="M1158" s="22"/>
      <c r="N1158" s="23"/>
      <c r="O1158"/>
    </row>
    <row r="1159" spans="13:15" ht="12.75">
      <c r="M1159" s="22"/>
      <c r="N1159" s="23"/>
      <c r="O1159"/>
    </row>
    <row r="1160" spans="13:15" ht="12.75">
      <c r="M1160" s="22"/>
      <c r="N1160" s="23"/>
      <c r="O1160"/>
    </row>
    <row r="1161" spans="13:15" ht="12.75">
      <c r="M1161" s="22"/>
      <c r="N1161" s="23"/>
      <c r="O1161"/>
    </row>
    <row r="1162" spans="13:15" ht="12.75">
      <c r="M1162" s="22"/>
      <c r="N1162" s="23"/>
      <c r="O1162"/>
    </row>
    <row r="1163" spans="13:15" ht="12.75">
      <c r="M1163" s="22"/>
      <c r="N1163" s="23"/>
      <c r="O1163"/>
    </row>
    <row r="1164" spans="13:15" ht="12.75">
      <c r="M1164" s="22"/>
      <c r="N1164" s="23"/>
      <c r="O1164"/>
    </row>
    <row r="1165" spans="13:15" ht="12.75">
      <c r="M1165" s="22"/>
      <c r="N1165" s="23"/>
      <c r="O1165"/>
    </row>
    <row r="1166" spans="13:15" ht="12.75">
      <c r="M1166" s="22"/>
      <c r="N1166" s="23"/>
      <c r="O1166"/>
    </row>
    <row r="1167" spans="13:15" ht="12.75">
      <c r="M1167" s="22"/>
      <c r="N1167" s="23"/>
      <c r="O1167"/>
    </row>
    <row r="1168" spans="13:15" ht="12.75">
      <c r="M1168" s="22"/>
      <c r="N1168" s="23"/>
      <c r="O1168"/>
    </row>
    <row r="1169" spans="13:15" ht="12.75">
      <c r="M1169" s="22"/>
      <c r="N1169" s="23"/>
      <c r="O1169"/>
    </row>
    <row r="1170" spans="13:15" ht="12.75">
      <c r="M1170" s="22"/>
      <c r="N1170" s="23"/>
      <c r="O1170"/>
    </row>
    <row r="1171" spans="13:15" ht="12.75">
      <c r="M1171" s="22"/>
      <c r="N1171" s="23"/>
      <c r="O1171"/>
    </row>
    <row r="1172" spans="13:15" ht="12.75">
      <c r="M1172" s="22"/>
      <c r="N1172" s="23"/>
      <c r="O1172"/>
    </row>
    <row r="1173" spans="13:15" ht="12.75">
      <c r="M1173" s="22"/>
      <c r="N1173" s="23"/>
      <c r="O1173"/>
    </row>
    <row r="1174" spans="13:15" ht="12.75">
      <c r="M1174" s="22"/>
      <c r="N1174" s="23"/>
      <c r="O1174"/>
    </row>
    <row r="1175" spans="13:15" ht="12.75">
      <c r="M1175" s="22"/>
      <c r="N1175" s="23"/>
      <c r="O1175"/>
    </row>
    <row r="1176" spans="13:15" ht="12.75">
      <c r="M1176" s="22"/>
      <c r="N1176" s="23"/>
      <c r="O1176"/>
    </row>
    <row r="1177" spans="13:15" ht="12.75">
      <c r="M1177" s="22"/>
      <c r="N1177" s="23"/>
      <c r="O1177"/>
    </row>
    <row r="1178" spans="13:15" ht="12.75">
      <c r="M1178" s="22"/>
      <c r="N1178" s="23"/>
      <c r="O1178"/>
    </row>
    <row r="1179" spans="13:15" ht="12.75">
      <c r="M1179" s="22"/>
      <c r="N1179" s="23"/>
      <c r="O1179"/>
    </row>
    <row r="1180" spans="13:15" ht="12.75">
      <c r="M1180" s="22"/>
      <c r="N1180" s="23"/>
      <c r="O1180"/>
    </row>
    <row r="1181" spans="13:15" ht="12.75">
      <c r="M1181" s="22"/>
      <c r="N1181" s="23"/>
      <c r="O1181"/>
    </row>
    <row r="1182" spans="13:15" ht="12.75">
      <c r="M1182" s="22"/>
      <c r="N1182" s="23"/>
      <c r="O1182"/>
    </row>
    <row r="1183" spans="13:15" ht="12.75">
      <c r="M1183" s="22"/>
      <c r="N1183" s="23"/>
      <c r="O1183"/>
    </row>
    <row r="1184" spans="13:15" ht="12.75">
      <c r="M1184" s="22"/>
      <c r="N1184" s="23"/>
      <c r="O1184"/>
    </row>
    <row r="1185" spans="13:15" ht="12.75">
      <c r="M1185" s="22"/>
      <c r="N1185" s="23"/>
      <c r="O1185"/>
    </row>
    <row r="1186" spans="13:15" ht="12.75">
      <c r="M1186" s="22"/>
      <c r="N1186" s="23"/>
      <c r="O1186"/>
    </row>
    <row r="1187" spans="13:15" ht="12.75">
      <c r="M1187" s="22"/>
      <c r="N1187" s="23"/>
      <c r="O1187"/>
    </row>
    <row r="1188" spans="13:15" ht="12.75">
      <c r="M1188" s="22"/>
      <c r="N1188" s="23"/>
      <c r="O1188"/>
    </row>
    <row r="1189" spans="13:15" ht="12.75">
      <c r="M1189" s="22"/>
      <c r="N1189" s="23"/>
      <c r="O1189"/>
    </row>
    <row r="1190" spans="13:15" ht="12.75">
      <c r="M1190" s="22"/>
      <c r="N1190" s="23"/>
      <c r="O1190"/>
    </row>
    <row r="1191" spans="13:15" ht="12.75">
      <c r="M1191" s="22"/>
      <c r="N1191" s="23"/>
      <c r="O1191"/>
    </row>
    <row r="1192" spans="13:15" ht="12.75">
      <c r="M1192" s="22"/>
      <c r="N1192" s="23"/>
      <c r="O1192"/>
    </row>
    <row r="1193" spans="13:15" ht="12.75">
      <c r="M1193" s="22"/>
      <c r="N1193" s="23"/>
      <c r="O1193"/>
    </row>
    <row r="1194" spans="13:15" ht="12.75">
      <c r="M1194" s="22"/>
      <c r="N1194" s="23"/>
      <c r="O1194"/>
    </row>
    <row r="1195" spans="13:15" ht="12.75">
      <c r="M1195" s="22"/>
      <c r="N1195" s="23"/>
      <c r="O1195"/>
    </row>
    <row r="1196" spans="13:15" ht="12.75">
      <c r="M1196" s="22"/>
      <c r="N1196" s="23"/>
      <c r="O1196"/>
    </row>
    <row r="1197" spans="13:15" ht="12.75">
      <c r="M1197" s="22"/>
      <c r="N1197" s="23"/>
      <c r="O1197"/>
    </row>
    <row r="1198" spans="13:15" ht="12.75">
      <c r="M1198" s="22"/>
      <c r="N1198" s="23"/>
      <c r="O1198"/>
    </row>
    <row r="1199" spans="13:15" ht="12.75">
      <c r="M1199" s="22"/>
      <c r="N1199" s="23"/>
      <c r="O1199"/>
    </row>
    <row r="1200" spans="13:15" ht="12.75">
      <c r="M1200" s="22"/>
      <c r="N1200" s="23"/>
      <c r="O1200"/>
    </row>
    <row r="1201" spans="13:15" ht="12.75">
      <c r="M1201" s="22"/>
      <c r="N1201" s="23"/>
      <c r="O1201"/>
    </row>
    <row r="1202" spans="13:15" ht="12.75">
      <c r="M1202" s="22"/>
      <c r="N1202" s="23"/>
      <c r="O1202"/>
    </row>
    <row r="1203" spans="13:15" ht="12.75">
      <c r="M1203" s="22"/>
      <c r="N1203" s="23"/>
      <c r="O1203"/>
    </row>
    <row r="1204" spans="13:15" ht="12.75">
      <c r="M1204" s="22"/>
      <c r="N1204" s="23"/>
      <c r="O1204"/>
    </row>
    <row r="1205" spans="13:15" ht="12.75">
      <c r="M1205" s="22"/>
      <c r="N1205" s="23"/>
      <c r="O1205"/>
    </row>
    <row r="1206" spans="13:15" ht="12.75">
      <c r="M1206" s="22"/>
      <c r="N1206" s="23"/>
      <c r="O1206"/>
    </row>
    <row r="1207" spans="13:15" ht="12.75">
      <c r="M1207" s="22"/>
      <c r="N1207" s="23"/>
      <c r="O1207"/>
    </row>
    <row r="1208" spans="13:15" ht="12.75">
      <c r="M1208" s="22"/>
      <c r="N1208" s="23"/>
      <c r="O1208"/>
    </row>
    <row r="1209" spans="13:15" ht="12.75">
      <c r="M1209" s="22"/>
      <c r="N1209" s="23"/>
      <c r="O1209"/>
    </row>
    <row r="1210" spans="13:15" ht="12.75">
      <c r="M1210" s="22"/>
      <c r="N1210" s="23"/>
      <c r="O1210"/>
    </row>
    <row r="1211" spans="13:15" ht="12.75">
      <c r="M1211" s="22"/>
      <c r="N1211" s="23"/>
      <c r="O1211"/>
    </row>
    <row r="1212" spans="13:15" ht="12.75">
      <c r="M1212" s="22"/>
      <c r="N1212" s="23"/>
      <c r="O1212"/>
    </row>
    <row r="1213" spans="13:15" ht="12.75">
      <c r="M1213" s="22"/>
      <c r="N1213" s="23"/>
      <c r="O1213"/>
    </row>
    <row r="1214" spans="13:15" ht="12.75">
      <c r="M1214" s="22"/>
      <c r="N1214" s="23"/>
      <c r="O1214"/>
    </row>
    <row r="1215" spans="13:15" ht="12.75">
      <c r="M1215" s="22"/>
      <c r="N1215" s="23"/>
      <c r="O1215"/>
    </row>
    <row r="1216" spans="13:15" ht="12.75">
      <c r="M1216" s="22"/>
      <c r="N1216" s="23"/>
      <c r="O1216"/>
    </row>
    <row r="1217" spans="13:15" ht="12.75">
      <c r="M1217" s="22"/>
      <c r="N1217" s="23"/>
      <c r="O1217"/>
    </row>
    <row r="1218" spans="13:15" ht="12.75">
      <c r="M1218" s="22"/>
      <c r="N1218" s="23"/>
      <c r="O1218"/>
    </row>
    <row r="1219" spans="13:15" ht="12.75">
      <c r="M1219" s="22"/>
      <c r="N1219" s="23"/>
      <c r="O1219"/>
    </row>
    <row r="1220" spans="13:15" ht="12.75">
      <c r="M1220" s="22"/>
      <c r="N1220" s="23"/>
      <c r="O1220"/>
    </row>
    <row r="1221" spans="13:15" ht="12.75">
      <c r="M1221" s="22"/>
      <c r="N1221" s="23"/>
      <c r="O1221"/>
    </row>
    <row r="1222" spans="13:15" ht="12.75">
      <c r="M1222" s="22"/>
      <c r="N1222" s="23"/>
      <c r="O1222"/>
    </row>
    <row r="1223" spans="13:15" ht="12.75">
      <c r="M1223" s="22"/>
      <c r="N1223" s="23"/>
      <c r="O1223"/>
    </row>
    <row r="1224" spans="13:15" ht="12.75">
      <c r="M1224" s="22"/>
      <c r="N1224" s="23"/>
      <c r="O1224"/>
    </row>
    <row r="1225" spans="13:15" ht="12.75">
      <c r="M1225" s="22"/>
      <c r="N1225" s="23"/>
      <c r="O1225"/>
    </row>
    <row r="1226" spans="13:15" ht="12.75">
      <c r="M1226" s="22"/>
      <c r="N1226" s="23"/>
      <c r="O1226"/>
    </row>
    <row r="1227" spans="13:15" ht="12.75">
      <c r="M1227" s="22"/>
      <c r="N1227" s="23"/>
      <c r="O1227"/>
    </row>
    <row r="1228" spans="13:15" ht="12.75">
      <c r="M1228" s="22"/>
      <c r="N1228" s="23"/>
      <c r="O1228"/>
    </row>
    <row r="1229" spans="13:15" ht="12.75">
      <c r="M1229" s="22"/>
      <c r="N1229" s="23"/>
      <c r="O1229"/>
    </row>
    <row r="1230" spans="13:15" ht="12.75">
      <c r="M1230" s="22"/>
      <c r="N1230" s="23"/>
      <c r="O1230"/>
    </row>
    <row r="1231" spans="13:15" ht="12.75">
      <c r="M1231" s="22"/>
      <c r="N1231" s="23"/>
      <c r="O1231"/>
    </row>
    <row r="1232" spans="13:15" ht="12.75">
      <c r="M1232" s="22"/>
      <c r="N1232" s="23"/>
      <c r="O1232"/>
    </row>
    <row r="1233" spans="13:15" ht="12.75">
      <c r="M1233" s="22"/>
      <c r="N1233" s="23"/>
      <c r="O1233"/>
    </row>
    <row r="1234" spans="13:15" ht="12.75">
      <c r="M1234" s="22"/>
      <c r="N1234" s="23"/>
      <c r="O1234"/>
    </row>
    <row r="1235" spans="13:15" ht="12.75">
      <c r="M1235" s="22"/>
      <c r="N1235" s="23"/>
      <c r="O1235"/>
    </row>
    <row r="1236" spans="13:15" ht="12.75">
      <c r="M1236" s="22"/>
      <c r="N1236" s="23"/>
      <c r="O1236"/>
    </row>
    <row r="1237" spans="13:15" ht="12.75">
      <c r="M1237" s="22"/>
      <c r="N1237" s="23"/>
      <c r="O1237"/>
    </row>
    <row r="1238" spans="13:15" ht="12.75">
      <c r="M1238" s="22"/>
      <c r="N1238" s="23"/>
      <c r="O1238"/>
    </row>
    <row r="1239" spans="13:15" ht="12.75">
      <c r="M1239" s="22"/>
      <c r="N1239" s="23"/>
      <c r="O1239"/>
    </row>
    <row r="1240" spans="13:15" ht="12.75">
      <c r="M1240" s="22"/>
      <c r="N1240" s="23"/>
      <c r="O1240"/>
    </row>
    <row r="1241" spans="13:15" ht="12.75">
      <c r="M1241" s="22"/>
      <c r="N1241" s="23"/>
      <c r="O1241"/>
    </row>
    <row r="1242" spans="13:15" ht="12.75">
      <c r="M1242" s="22"/>
      <c r="N1242" s="23"/>
      <c r="O1242"/>
    </row>
    <row r="1243" spans="13:15" ht="12.75">
      <c r="M1243" s="22"/>
      <c r="N1243" s="23"/>
      <c r="O1243"/>
    </row>
    <row r="1244" spans="13:15" ht="12.75">
      <c r="M1244" s="22"/>
      <c r="N1244" s="23"/>
      <c r="O1244"/>
    </row>
    <row r="1245" spans="13:15" ht="12.75">
      <c r="M1245" s="22"/>
      <c r="N1245" s="23"/>
      <c r="O1245"/>
    </row>
    <row r="1246" spans="13:15" ht="12.75">
      <c r="M1246" s="22"/>
      <c r="N1246" s="23"/>
      <c r="O1246"/>
    </row>
    <row r="1247" spans="13:15" ht="12.75">
      <c r="M1247" s="22"/>
      <c r="N1247" s="23"/>
      <c r="O1247"/>
    </row>
    <row r="1248" spans="13:15" ht="12.75">
      <c r="M1248" s="22"/>
      <c r="N1248" s="23"/>
      <c r="O1248"/>
    </row>
    <row r="1249" spans="13:15" ht="12.75">
      <c r="M1249" s="22"/>
      <c r="N1249" s="23"/>
      <c r="O1249"/>
    </row>
    <row r="1250" spans="13:15" ht="12.75">
      <c r="M1250" s="22"/>
      <c r="N1250" s="23"/>
      <c r="O1250"/>
    </row>
    <row r="1251" spans="13:15" ht="12.75">
      <c r="M1251" s="22"/>
      <c r="N1251" s="23"/>
      <c r="O1251"/>
    </row>
    <row r="1252" spans="13:15" ht="12.75">
      <c r="M1252" s="22"/>
      <c r="N1252" s="23"/>
      <c r="O1252"/>
    </row>
    <row r="1253" spans="13:15" ht="12.75">
      <c r="M1253" s="22"/>
      <c r="N1253" s="23"/>
      <c r="O1253"/>
    </row>
    <row r="1254" spans="13:15" ht="12.75">
      <c r="M1254" s="22"/>
      <c r="N1254" s="23"/>
      <c r="O1254"/>
    </row>
    <row r="1255" spans="13:15" ht="12.75">
      <c r="M1255" s="22"/>
      <c r="N1255" s="23"/>
      <c r="O1255"/>
    </row>
    <row r="1256" spans="13:15" ht="12.75">
      <c r="M1256" s="22"/>
      <c r="N1256" s="23"/>
      <c r="O1256"/>
    </row>
    <row r="1257" spans="13:15" ht="12.75">
      <c r="M1257" s="22"/>
      <c r="N1257" s="23"/>
      <c r="O1257"/>
    </row>
    <row r="1258" spans="13:15" ht="12.75">
      <c r="M1258" s="22"/>
      <c r="N1258" s="23"/>
      <c r="O1258"/>
    </row>
    <row r="1259" spans="13:15" ht="12.75">
      <c r="M1259" s="22"/>
      <c r="N1259" s="23"/>
      <c r="O1259"/>
    </row>
    <row r="1260" spans="13:15" ht="12.75">
      <c r="M1260" s="22"/>
      <c r="N1260" s="23"/>
      <c r="O1260"/>
    </row>
    <row r="1261" spans="13:15" ht="12.75">
      <c r="M1261" s="22"/>
      <c r="N1261" s="23"/>
      <c r="O1261"/>
    </row>
    <row r="1262" spans="13:15" ht="12.75">
      <c r="M1262" s="22"/>
      <c r="N1262" s="23"/>
      <c r="O1262"/>
    </row>
    <row r="1263" spans="13:15" ht="12.75">
      <c r="M1263" s="22"/>
      <c r="N1263" s="23"/>
      <c r="O1263"/>
    </row>
    <row r="1264" spans="13:15" ht="12.75">
      <c r="M1264" s="22"/>
      <c r="N1264" s="23"/>
      <c r="O1264"/>
    </row>
    <row r="1265" spans="13:15" ht="12.75">
      <c r="M1265" s="22"/>
      <c r="N1265" s="23"/>
      <c r="O1265"/>
    </row>
    <row r="1266" spans="13:15" ht="12.75">
      <c r="M1266" s="22"/>
      <c r="N1266" s="23"/>
      <c r="O1266"/>
    </row>
    <row r="1267" spans="13:15" ht="12.75">
      <c r="M1267" s="22"/>
      <c r="N1267" s="23"/>
      <c r="O1267"/>
    </row>
    <row r="1268" spans="13:15" ht="12.75">
      <c r="M1268" s="22"/>
      <c r="N1268" s="23"/>
      <c r="O1268"/>
    </row>
    <row r="1269" spans="13:15" ht="12.75">
      <c r="M1269" s="22"/>
      <c r="N1269" s="23"/>
      <c r="O1269"/>
    </row>
    <row r="1270" spans="13:15" ht="12.75">
      <c r="M1270" s="22"/>
      <c r="N1270" s="23"/>
      <c r="O1270"/>
    </row>
    <row r="1271" spans="13:15" ht="12.75">
      <c r="M1271" s="22"/>
      <c r="N1271" s="23"/>
      <c r="O1271"/>
    </row>
    <row r="1272" spans="13:15" ht="12.75">
      <c r="M1272" s="22"/>
      <c r="N1272" s="23"/>
      <c r="O1272"/>
    </row>
    <row r="1273" spans="13:15" ht="12.75">
      <c r="M1273" s="22"/>
      <c r="N1273" s="23"/>
      <c r="O1273"/>
    </row>
    <row r="1274" spans="13:15" ht="12.75">
      <c r="M1274" s="22"/>
      <c r="N1274" s="23"/>
      <c r="O1274"/>
    </row>
    <row r="1275" spans="13:15" ht="12.75">
      <c r="M1275" s="22"/>
      <c r="N1275" s="23"/>
      <c r="O1275"/>
    </row>
    <row r="1276" spans="13:15" ht="12.75">
      <c r="M1276" s="22"/>
      <c r="N1276" s="23"/>
      <c r="O1276"/>
    </row>
    <row r="1277" spans="13:15" ht="12.75">
      <c r="M1277" s="22"/>
      <c r="N1277" s="23"/>
      <c r="O1277"/>
    </row>
    <row r="1278" spans="13:15" ht="12.75">
      <c r="M1278" s="22"/>
      <c r="N1278" s="23"/>
      <c r="O1278"/>
    </row>
    <row r="1279" spans="13:15" ht="12.75">
      <c r="M1279" s="22"/>
      <c r="N1279" s="23"/>
      <c r="O1279"/>
    </row>
    <row r="1280" spans="13:15" ht="12.75">
      <c r="M1280" s="22"/>
      <c r="N1280" s="23"/>
      <c r="O1280"/>
    </row>
    <row r="1281" spans="13:15" ht="12.75">
      <c r="M1281" s="22"/>
      <c r="N1281" s="23"/>
      <c r="O1281"/>
    </row>
    <row r="1282" spans="13:15" ht="12.75">
      <c r="M1282" s="22"/>
      <c r="N1282" s="23"/>
      <c r="O1282"/>
    </row>
    <row r="1283" spans="13:15" ht="12.75">
      <c r="M1283" s="22"/>
      <c r="N1283" s="23"/>
      <c r="O1283"/>
    </row>
    <row r="1284" spans="13:15" ht="12.75">
      <c r="M1284" s="22"/>
      <c r="N1284" s="23"/>
      <c r="O1284"/>
    </row>
    <row r="1285" spans="13:15" ht="12.75">
      <c r="M1285" s="22"/>
      <c r="N1285" s="23"/>
      <c r="O1285"/>
    </row>
    <row r="1286" spans="13:15" ht="12.75">
      <c r="M1286" s="22"/>
      <c r="N1286" s="23"/>
      <c r="O1286"/>
    </row>
    <row r="1287" spans="13:15" ht="12.75">
      <c r="M1287" s="22"/>
      <c r="N1287" s="23"/>
      <c r="O1287"/>
    </row>
    <row r="1288" spans="13:15" ht="12.75">
      <c r="M1288" s="22"/>
      <c r="N1288" s="23"/>
      <c r="O1288"/>
    </row>
    <row r="1289" spans="13:15" ht="12.75">
      <c r="M1289" s="22"/>
      <c r="N1289" s="23"/>
      <c r="O1289"/>
    </row>
    <row r="1290" spans="13:15" ht="12.75">
      <c r="M1290" s="22"/>
      <c r="N1290" s="23"/>
      <c r="O1290"/>
    </row>
    <row r="1291" spans="13:15" ht="12.75">
      <c r="M1291" s="22"/>
      <c r="N1291" s="23"/>
      <c r="O1291"/>
    </row>
    <row r="1292" spans="13:15" ht="12.75">
      <c r="M1292" s="22"/>
      <c r="N1292" s="23"/>
      <c r="O1292"/>
    </row>
    <row r="1293" spans="13:15" ht="12.75">
      <c r="M1293" s="22"/>
      <c r="N1293" s="23"/>
      <c r="O1293"/>
    </row>
    <row r="1294" spans="13:15" ht="12.75">
      <c r="M1294" s="22"/>
      <c r="N1294" s="23"/>
      <c r="O1294"/>
    </row>
    <row r="1295" spans="13:15" ht="12.75">
      <c r="M1295" s="22"/>
      <c r="N1295" s="23"/>
      <c r="O1295"/>
    </row>
    <row r="1296" spans="13:15" ht="12.75">
      <c r="M1296" s="22"/>
      <c r="N1296" s="23"/>
      <c r="O1296"/>
    </row>
    <row r="1297" spans="13:15" ht="12.75">
      <c r="M1297" s="22"/>
      <c r="N1297" s="23"/>
      <c r="O1297"/>
    </row>
    <row r="1298" spans="13:15" ht="12.75">
      <c r="M1298" s="22"/>
      <c r="N1298" s="23"/>
      <c r="O1298"/>
    </row>
    <row r="1299" spans="13:15" ht="12.75">
      <c r="M1299" s="22"/>
      <c r="N1299" s="23"/>
      <c r="O1299"/>
    </row>
    <row r="1300" spans="13:15" ht="12.75">
      <c r="M1300" s="22"/>
      <c r="N1300" s="23"/>
      <c r="O1300"/>
    </row>
    <row r="1301" spans="13:15" ht="12.75">
      <c r="M1301" s="22"/>
      <c r="N1301" s="23"/>
      <c r="O1301"/>
    </row>
    <row r="1302" spans="13:15" ht="12.75">
      <c r="M1302" s="22"/>
      <c r="N1302" s="23"/>
      <c r="O1302"/>
    </row>
    <row r="1303" spans="13:15" ht="12.75">
      <c r="M1303" s="22"/>
      <c r="N1303" s="23"/>
      <c r="O1303"/>
    </row>
    <row r="1304" spans="13:15" ht="12.75">
      <c r="M1304" s="22"/>
      <c r="N1304" s="23"/>
      <c r="O1304"/>
    </row>
    <row r="1305" spans="13:15" ht="12.75">
      <c r="M1305" s="22"/>
      <c r="N1305" s="23"/>
      <c r="O1305"/>
    </row>
    <row r="1306" spans="13:15" ht="12.75">
      <c r="M1306" s="22"/>
      <c r="N1306" s="23"/>
      <c r="O1306"/>
    </row>
    <row r="1307" spans="13:15" ht="12.75">
      <c r="M1307" s="22"/>
      <c r="N1307" s="23"/>
      <c r="O1307"/>
    </row>
    <row r="1308" spans="13:15" ht="12.75">
      <c r="M1308" s="22"/>
      <c r="N1308" s="23"/>
      <c r="O1308"/>
    </row>
    <row r="1309" spans="13:15" ht="12.75">
      <c r="M1309" s="22"/>
      <c r="N1309" s="23"/>
      <c r="O1309"/>
    </row>
    <row r="1310" spans="13:15" ht="12.75">
      <c r="M1310" s="22"/>
      <c r="N1310" s="23"/>
      <c r="O1310"/>
    </row>
    <row r="1311" spans="13:15" ht="12.75">
      <c r="M1311" s="22"/>
      <c r="N1311" s="23"/>
      <c r="O1311"/>
    </row>
    <row r="1312" spans="13:15" ht="12.75">
      <c r="M1312" s="22"/>
      <c r="N1312" s="23"/>
      <c r="O1312"/>
    </row>
    <row r="1313" spans="13:15" ht="12.75">
      <c r="M1313" s="22"/>
      <c r="N1313" s="23"/>
      <c r="O1313"/>
    </row>
    <row r="1314" spans="13:15" ht="12.75">
      <c r="M1314" s="22"/>
      <c r="N1314" s="23"/>
      <c r="O1314"/>
    </row>
    <row r="1315" spans="13:15" ht="12.75">
      <c r="M1315" s="22"/>
      <c r="N1315" s="23"/>
      <c r="O1315"/>
    </row>
    <row r="1316" spans="13:15" ht="12.75">
      <c r="M1316" s="22"/>
      <c r="N1316" s="23"/>
      <c r="O1316"/>
    </row>
    <row r="1317" spans="13:15" ht="12.75">
      <c r="M1317" s="22"/>
      <c r="N1317" s="23"/>
      <c r="O1317"/>
    </row>
    <row r="1318" spans="13:15" ht="12.75">
      <c r="M1318" s="22"/>
      <c r="N1318" s="23"/>
      <c r="O1318"/>
    </row>
    <row r="1319" spans="13:15" ht="12.75">
      <c r="M1319" s="22"/>
      <c r="N1319" s="23"/>
      <c r="O1319"/>
    </row>
    <row r="1320" spans="13:15" ht="12.75">
      <c r="M1320" s="22"/>
      <c r="N1320" s="23"/>
      <c r="O1320"/>
    </row>
    <row r="1321" spans="13:15" ht="12.75">
      <c r="M1321" s="22"/>
      <c r="N1321" s="23"/>
      <c r="O1321"/>
    </row>
    <row r="1322" spans="13:15" ht="12.75">
      <c r="M1322" s="22"/>
      <c r="N1322" s="23"/>
      <c r="O1322"/>
    </row>
    <row r="1323" spans="13:15" ht="12.75">
      <c r="M1323" s="22"/>
      <c r="N1323" s="23"/>
      <c r="O1323"/>
    </row>
    <row r="1324" spans="13:15" ht="12.75">
      <c r="M1324" s="22"/>
      <c r="N1324" s="23"/>
      <c r="O1324"/>
    </row>
    <row r="1325" spans="13:15" ht="12.75">
      <c r="M1325" s="22"/>
      <c r="N1325" s="23"/>
      <c r="O1325"/>
    </row>
    <row r="1326" spans="13:15" ht="12.75">
      <c r="M1326" s="22"/>
      <c r="N1326" s="23"/>
      <c r="O1326"/>
    </row>
    <row r="1327" spans="13:15" ht="12.75">
      <c r="M1327" s="22"/>
      <c r="N1327" s="23"/>
      <c r="O1327"/>
    </row>
    <row r="1328" spans="13:15" ht="12.75">
      <c r="M1328" s="22"/>
      <c r="N1328" s="23"/>
      <c r="O1328"/>
    </row>
    <row r="1329" spans="13:15" ht="12.75">
      <c r="M1329" s="22"/>
      <c r="N1329" s="23"/>
      <c r="O1329"/>
    </row>
    <row r="1330" spans="13:15" ht="12.75">
      <c r="M1330" s="22"/>
      <c r="N1330" s="23"/>
      <c r="O1330"/>
    </row>
    <row r="1331" spans="13:15" ht="12.75">
      <c r="M1331" s="22"/>
      <c r="N1331" s="23"/>
      <c r="O1331"/>
    </row>
    <row r="1332" spans="13:15" ht="12.75">
      <c r="M1332" s="22"/>
      <c r="N1332" s="23"/>
      <c r="O1332"/>
    </row>
    <row r="1333" spans="13:15" ht="12.75">
      <c r="M1333" s="22"/>
      <c r="N1333" s="23"/>
      <c r="O1333"/>
    </row>
    <row r="1334" spans="13:15" ht="12.75">
      <c r="M1334" s="22"/>
      <c r="N1334" s="23"/>
      <c r="O1334"/>
    </row>
    <row r="1335" spans="13:15" ht="12.75">
      <c r="M1335" s="22"/>
      <c r="N1335" s="23"/>
      <c r="O1335"/>
    </row>
    <row r="1336" spans="13:15" ht="12.75">
      <c r="M1336" s="22"/>
      <c r="N1336" s="23"/>
      <c r="O1336"/>
    </row>
    <row r="1337" spans="13:15" ht="12.75">
      <c r="M1337" s="22"/>
      <c r="N1337" s="23"/>
      <c r="O1337"/>
    </row>
    <row r="1338" spans="13:15" ht="12.75">
      <c r="M1338" s="22"/>
      <c r="N1338" s="23"/>
      <c r="O1338"/>
    </row>
    <row r="1339" spans="13:15" ht="12.75">
      <c r="M1339" s="22"/>
      <c r="N1339" s="23"/>
      <c r="O1339"/>
    </row>
    <row r="1340" spans="13:15" ht="12.75">
      <c r="M1340" s="22"/>
      <c r="N1340" s="23"/>
      <c r="O1340"/>
    </row>
    <row r="1341" spans="13:15" ht="12.75">
      <c r="M1341" s="22"/>
      <c r="N1341" s="23"/>
      <c r="O1341"/>
    </row>
    <row r="1342" spans="13:15" ht="12.75">
      <c r="M1342" s="22"/>
      <c r="N1342" s="23"/>
      <c r="O1342"/>
    </row>
    <row r="1343" spans="13:15" ht="12.75">
      <c r="M1343" s="22"/>
      <c r="N1343" s="23"/>
      <c r="O1343"/>
    </row>
    <row r="1344" spans="13:15" ht="12.75">
      <c r="M1344" s="22"/>
      <c r="N1344" s="23"/>
      <c r="O1344"/>
    </row>
    <row r="1345" spans="13:15" ht="12.75">
      <c r="M1345" s="22"/>
      <c r="N1345" s="23"/>
      <c r="O1345"/>
    </row>
    <row r="1346" spans="13:15" ht="12.75">
      <c r="M1346" s="22"/>
      <c r="N1346" s="23"/>
      <c r="O1346"/>
    </row>
    <row r="1347" spans="13:15" ht="12.75">
      <c r="M1347" s="22"/>
      <c r="N1347" s="23"/>
      <c r="O1347"/>
    </row>
    <row r="1348" spans="13:15" ht="12.75">
      <c r="M1348" s="22"/>
      <c r="N1348" s="23"/>
      <c r="O1348"/>
    </row>
    <row r="1349" spans="13:15" ht="12.75">
      <c r="M1349" s="22"/>
      <c r="N1349" s="23"/>
      <c r="O1349"/>
    </row>
    <row r="1350" spans="13:15" ht="12.75">
      <c r="M1350" s="22"/>
      <c r="N1350" s="23"/>
      <c r="O1350"/>
    </row>
    <row r="1351" spans="13:15" ht="12.75">
      <c r="M1351" s="22"/>
      <c r="N1351" s="23"/>
      <c r="O1351"/>
    </row>
    <row r="1352" spans="13:15" ht="12.75">
      <c r="M1352" s="22"/>
      <c r="N1352" s="23"/>
      <c r="O1352"/>
    </row>
    <row r="1353" spans="13:15" ht="12.75">
      <c r="M1353" s="22"/>
      <c r="N1353" s="23"/>
      <c r="O1353"/>
    </row>
    <row r="1354" spans="13:15" ht="12.75">
      <c r="M1354" s="22"/>
      <c r="N1354" s="23"/>
      <c r="O1354"/>
    </row>
    <row r="1355" spans="13:15" ht="12.75">
      <c r="M1355" s="22"/>
      <c r="N1355" s="23"/>
      <c r="O1355"/>
    </row>
    <row r="1356" spans="13:15" ht="12.75">
      <c r="M1356" s="22"/>
      <c r="N1356" s="23"/>
      <c r="O1356"/>
    </row>
    <row r="1357" spans="13:15" ht="12.75">
      <c r="M1357" s="22"/>
      <c r="N1357" s="23"/>
      <c r="O1357"/>
    </row>
    <row r="1358" spans="13:15" ht="12.75">
      <c r="M1358" s="22"/>
      <c r="N1358" s="23"/>
      <c r="O1358"/>
    </row>
    <row r="1359" spans="13:15" ht="12.75">
      <c r="M1359" s="22"/>
      <c r="N1359" s="23"/>
      <c r="O1359"/>
    </row>
    <row r="1360" spans="13:15" ht="12.75">
      <c r="M1360" s="22"/>
      <c r="N1360" s="23"/>
      <c r="O1360"/>
    </row>
    <row r="1361" spans="13:15" ht="12.75">
      <c r="M1361" s="22"/>
      <c r="N1361" s="23"/>
      <c r="O1361"/>
    </row>
    <row r="1362" spans="13:15" ht="12.75">
      <c r="M1362" s="22"/>
      <c r="N1362" s="23"/>
      <c r="O1362"/>
    </row>
    <row r="1363" spans="13:15" ht="12.75">
      <c r="M1363" s="22"/>
      <c r="N1363" s="23"/>
      <c r="O1363"/>
    </row>
    <row r="1364" spans="13:15" ht="12.75">
      <c r="M1364" s="22"/>
      <c r="N1364" s="23"/>
      <c r="O1364"/>
    </row>
    <row r="1365" spans="13:15" ht="12.75">
      <c r="M1365" s="22"/>
      <c r="N1365" s="23"/>
      <c r="O1365"/>
    </row>
    <row r="1366" spans="13:15" ht="12.75">
      <c r="M1366" s="22"/>
      <c r="N1366" s="23"/>
      <c r="O1366"/>
    </row>
    <row r="1367" spans="13:15" ht="12.75">
      <c r="M1367" s="22"/>
      <c r="N1367" s="23"/>
      <c r="O1367"/>
    </row>
    <row r="1368" spans="13:15" ht="12.75">
      <c r="M1368" s="22"/>
      <c r="N1368" s="23"/>
      <c r="O1368"/>
    </row>
    <row r="1369" spans="13:15" ht="12.75">
      <c r="M1369" s="22"/>
      <c r="N1369" s="23"/>
      <c r="O1369"/>
    </row>
    <row r="1370" spans="13:15" ht="12.75">
      <c r="M1370" s="22"/>
      <c r="N1370" s="23"/>
      <c r="O1370"/>
    </row>
    <row r="1371" spans="13:15" ht="12.75">
      <c r="M1371" s="22"/>
      <c r="N1371" s="23"/>
      <c r="O1371"/>
    </row>
    <row r="1372" spans="13:15" ht="12.75">
      <c r="M1372" s="22"/>
      <c r="N1372" s="23"/>
      <c r="O1372"/>
    </row>
    <row r="1373" spans="13:15" ht="12.75">
      <c r="M1373" s="22"/>
      <c r="N1373" s="23"/>
      <c r="O1373"/>
    </row>
    <row r="1374" spans="13:15" ht="12.75">
      <c r="M1374" s="22"/>
      <c r="N1374" s="23"/>
      <c r="O1374"/>
    </row>
    <row r="1375" spans="13:15" ht="12.75">
      <c r="M1375" s="22"/>
      <c r="N1375" s="23"/>
      <c r="O1375"/>
    </row>
    <row r="1376" spans="13:15" ht="12.75">
      <c r="M1376" s="22"/>
      <c r="N1376" s="23"/>
      <c r="O1376"/>
    </row>
    <row r="1377" spans="13:15" ht="12.75">
      <c r="M1377" s="22"/>
      <c r="N1377" s="23"/>
      <c r="O1377"/>
    </row>
    <row r="1378" spans="13:15" ht="12.75">
      <c r="M1378" s="22"/>
      <c r="N1378" s="23"/>
      <c r="O1378"/>
    </row>
    <row r="1379" spans="13:15" ht="12.75">
      <c r="M1379" s="22"/>
      <c r="N1379" s="23"/>
      <c r="O1379"/>
    </row>
    <row r="1380" spans="13:15" ht="12.75">
      <c r="M1380" s="22"/>
      <c r="N1380" s="23"/>
      <c r="O1380"/>
    </row>
    <row r="1381" spans="13:15" ht="12.75">
      <c r="M1381" s="22"/>
      <c r="N1381" s="23"/>
      <c r="O1381"/>
    </row>
    <row r="1382" spans="13:15" ht="12.75">
      <c r="M1382" s="22"/>
      <c r="N1382" s="23"/>
      <c r="O1382"/>
    </row>
    <row r="1383" spans="13:15" ht="12.75">
      <c r="M1383" s="22"/>
      <c r="N1383" s="23"/>
      <c r="O1383"/>
    </row>
    <row r="1384" spans="13:15" ht="12.75">
      <c r="M1384" s="22"/>
      <c r="N1384" s="23"/>
      <c r="O1384"/>
    </row>
    <row r="1385" spans="13:15" ht="12.75">
      <c r="M1385" s="22"/>
      <c r="N1385" s="23"/>
      <c r="O1385"/>
    </row>
    <row r="1386" spans="13:15" ht="12.75">
      <c r="M1386" s="22"/>
      <c r="N1386" s="23"/>
      <c r="O1386"/>
    </row>
    <row r="1387" spans="13:15" ht="12.75">
      <c r="M1387" s="22"/>
      <c r="N1387" s="23"/>
      <c r="O1387"/>
    </row>
    <row r="1388" spans="13:15" ht="12.75">
      <c r="M1388" s="22"/>
      <c r="N1388" s="23"/>
      <c r="O1388"/>
    </row>
    <row r="1389" spans="13:15" ht="12.75">
      <c r="M1389" s="22"/>
      <c r="N1389" s="23"/>
      <c r="O1389"/>
    </row>
    <row r="1390" spans="13:15" ht="12.75">
      <c r="M1390" s="22"/>
      <c r="N1390" s="23"/>
      <c r="O1390"/>
    </row>
    <row r="1391" spans="13:15" ht="12.75">
      <c r="M1391" s="22"/>
      <c r="N1391" s="23"/>
      <c r="O1391"/>
    </row>
    <row r="1392" spans="13:15" ht="12.75">
      <c r="M1392" s="22"/>
      <c r="N1392" s="23"/>
      <c r="O1392"/>
    </row>
    <row r="1393" spans="13:15" ht="12.75">
      <c r="M1393" s="22"/>
      <c r="N1393" s="23"/>
      <c r="O1393"/>
    </row>
    <row r="1394" spans="13:15" ht="12.75">
      <c r="M1394" s="22"/>
      <c r="N1394" s="23"/>
      <c r="O1394"/>
    </row>
    <row r="1395" spans="13:15" ht="12.75">
      <c r="M1395" s="22"/>
      <c r="N1395" s="23"/>
      <c r="O1395"/>
    </row>
    <row r="1396" spans="13:15" ht="12.75">
      <c r="M1396" s="22"/>
      <c r="N1396" s="23"/>
      <c r="O1396"/>
    </row>
    <row r="1397" spans="13:15" ht="12.75">
      <c r="M1397" s="22"/>
      <c r="N1397" s="23"/>
      <c r="O1397"/>
    </row>
    <row r="1398" spans="13:15" ht="12.75">
      <c r="M1398" s="22"/>
      <c r="N1398" s="23"/>
      <c r="O1398"/>
    </row>
    <row r="1399" spans="13:15" ht="12.75">
      <c r="M1399" s="22"/>
      <c r="N1399" s="23"/>
      <c r="O1399"/>
    </row>
    <row r="1400" spans="13:15" ht="12.75">
      <c r="M1400" s="22"/>
      <c r="N1400" s="23"/>
      <c r="O1400"/>
    </row>
    <row r="1401" spans="13:15" ht="12.75">
      <c r="M1401" s="22"/>
      <c r="N1401" s="23"/>
      <c r="O1401"/>
    </row>
    <row r="1402" spans="13:15" ht="12.75">
      <c r="M1402" s="22"/>
      <c r="N1402" s="23"/>
      <c r="O1402"/>
    </row>
    <row r="1403" spans="13:15" ht="12.75">
      <c r="M1403" s="22"/>
      <c r="N1403" s="23"/>
      <c r="O1403"/>
    </row>
    <row r="1404" spans="13:15" ht="12.75">
      <c r="M1404" s="22"/>
      <c r="N1404" s="23"/>
      <c r="O1404"/>
    </row>
    <row r="1405" spans="13:15" ht="12.75">
      <c r="M1405" s="22"/>
      <c r="N1405" s="23"/>
      <c r="O1405"/>
    </row>
    <row r="1406" spans="13:15" ht="12.75">
      <c r="M1406" s="22"/>
      <c r="N1406" s="23"/>
      <c r="O1406"/>
    </row>
    <row r="1407" spans="13:15" ht="12.75">
      <c r="M1407" s="22"/>
      <c r="N1407" s="23"/>
      <c r="O1407"/>
    </row>
    <row r="1408" spans="13:15" ht="12.75">
      <c r="M1408" s="22"/>
      <c r="N1408" s="23"/>
      <c r="O1408"/>
    </row>
    <row r="1409" spans="13:15" ht="12.75">
      <c r="M1409" s="22"/>
      <c r="N1409" s="23"/>
      <c r="O1409"/>
    </row>
    <row r="1410" spans="13:15" ht="12.75">
      <c r="M1410" s="22"/>
      <c r="N1410" s="23"/>
      <c r="O1410"/>
    </row>
    <row r="1411" spans="13:15" ht="12.75">
      <c r="M1411" s="22"/>
      <c r="N1411" s="23"/>
      <c r="O1411"/>
    </row>
    <row r="1412" spans="13:15" ht="12.75">
      <c r="M1412" s="22"/>
      <c r="N1412" s="23"/>
      <c r="O1412"/>
    </row>
    <row r="1413" spans="13:15" ht="12.75">
      <c r="M1413" s="22"/>
      <c r="N1413" s="23"/>
      <c r="O1413"/>
    </row>
    <row r="1414" spans="13:15" ht="12.75">
      <c r="M1414" s="22"/>
      <c r="N1414" s="23"/>
      <c r="O1414"/>
    </row>
    <row r="1415" spans="13:15" ht="12.75">
      <c r="M1415" s="22"/>
      <c r="N1415" s="23"/>
      <c r="O1415"/>
    </row>
    <row r="1416" spans="13:15" ht="12.75">
      <c r="M1416" s="22"/>
      <c r="N1416" s="23"/>
      <c r="O1416"/>
    </row>
    <row r="1417" spans="13:15" ht="12.75">
      <c r="M1417" s="22"/>
      <c r="N1417" s="23"/>
      <c r="O1417"/>
    </row>
    <row r="1418" spans="13:15" ht="12.75">
      <c r="M1418" s="22"/>
      <c r="N1418" s="23"/>
      <c r="O1418"/>
    </row>
    <row r="1419" spans="13:15" ht="12.75">
      <c r="M1419" s="22"/>
      <c r="N1419" s="23"/>
      <c r="O1419"/>
    </row>
    <row r="1420" spans="13:15" ht="12.75">
      <c r="M1420" s="22"/>
      <c r="N1420" s="23"/>
      <c r="O1420"/>
    </row>
    <row r="1421" spans="13:15" ht="12.75">
      <c r="M1421" s="22"/>
      <c r="N1421" s="23"/>
      <c r="O1421"/>
    </row>
    <row r="1422" spans="13:15" ht="12.75">
      <c r="M1422" s="22"/>
      <c r="N1422" s="23"/>
      <c r="O1422"/>
    </row>
    <row r="1423" spans="13:15" ht="12.75">
      <c r="M1423" s="22"/>
      <c r="N1423" s="23"/>
      <c r="O1423"/>
    </row>
    <row r="1424" spans="13:15" ht="12.75">
      <c r="M1424" s="22"/>
      <c r="N1424" s="23"/>
      <c r="O1424"/>
    </row>
    <row r="1425" spans="13:15" ht="12.75">
      <c r="M1425" s="22"/>
      <c r="N1425" s="23"/>
      <c r="O1425"/>
    </row>
    <row r="1426" spans="13:15" ht="12.75">
      <c r="M1426" s="22"/>
      <c r="N1426" s="23"/>
      <c r="O1426"/>
    </row>
    <row r="1427" spans="13:15" ht="12.75">
      <c r="M1427" s="22"/>
      <c r="N1427" s="23"/>
      <c r="O1427"/>
    </row>
    <row r="1428" spans="13:15" ht="12.75">
      <c r="M1428" s="22"/>
      <c r="N1428" s="23"/>
      <c r="O1428"/>
    </row>
    <row r="1429" spans="13:15" ht="12.75">
      <c r="M1429" s="22"/>
      <c r="N1429" s="23"/>
      <c r="O1429"/>
    </row>
    <row r="1430" spans="13:15" ht="12.75">
      <c r="M1430" s="22"/>
      <c r="N1430" s="23"/>
      <c r="O1430"/>
    </row>
    <row r="1431" spans="13:15" ht="12.75">
      <c r="M1431" s="22"/>
      <c r="N1431" s="23"/>
      <c r="O1431"/>
    </row>
    <row r="1432" spans="13:15" ht="12.75">
      <c r="M1432" s="22"/>
      <c r="N1432" s="23"/>
      <c r="O1432"/>
    </row>
    <row r="1433" spans="13:15" ht="12.75">
      <c r="M1433" s="22"/>
      <c r="N1433" s="23"/>
      <c r="O1433"/>
    </row>
    <row r="1434" spans="13:15" ht="12.75">
      <c r="M1434" s="22"/>
      <c r="N1434" s="23"/>
      <c r="O1434"/>
    </row>
    <row r="1435" spans="13:15" ht="12.75">
      <c r="M1435" s="22"/>
      <c r="N1435" s="23"/>
      <c r="O1435"/>
    </row>
    <row r="1436" spans="13:15" ht="12.75">
      <c r="M1436" s="22"/>
      <c r="N1436" s="23"/>
      <c r="O1436"/>
    </row>
    <row r="1437" spans="13:15" ht="12.75">
      <c r="M1437" s="22"/>
      <c r="N1437" s="23"/>
      <c r="O1437"/>
    </row>
    <row r="1438" spans="13:15" ht="12.75">
      <c r="M1438" s="22"/>
      <c r="N1438" s="23"/>
      <c r="O1438"/>
    </row>
    <row r="1439" spans="13:15" ht="12.75">
      <c r="M1439" s="22"/>
      <c r="N1439" s="23"/>
      <c r="O1439"/>
    </row>
    <row r="1440" spans="13:15" ht="12.75">
      <c r="M1440" s="22"/>
      <c r="N1440" s="23"/>
      <c r="O1440"/>
    </row>
    <row r="1441" spans="13:15" ht="12.75">
      <c r="M1441" s="22"/>
      <c r="N1441" s="23"/>
      <c r="O1441"/>
    </row>
    <row r="1442" spans="13:15" ht="12.75">
      <c r="M1442" s="22"/>
      <c r="N1442" s="23"/>
      <c r="O1442"/>
    </row>
    <row r="1443" spans="13:15" ht="12.75">
      <c r="M1443" s="22"/>
      <c r="N1443" s="23"/>
      <c r="O1443"/>
    </row>
    <row r="1444" spans="13:15" ht="12.75">
      <c r="M1444" s="22"/>
      <c r="N1444" s="23"/>
      <c r="O1444"/>
    </row>
    <row r="1445" spans="13:15" ht="12.75">
      <c r="M1445" s="22"/>
      <c r="N1445" s="23"/>
      <c r="O1445"/>
    </row>
    <row r="1446" spans="13:15" ht="12.75">
      <c r="M1446" s="22"/>
      <c r="N1446" s="23"/>
      <c r="O1446"/>
    </row>
    <row r="1447" spans="13:15" ht="12.75">
      <c r="M1447" s="22"/>
      <c r="N1447" s="23"/>
      <c r="O1447"/>
    </row>
    <row r="1448" spans="13:15" ht="12.75">
      <c r="M1448" s="22"/>
      <c r="N1448" s="23"/>
      <c r="O1448"/>
    </row>
    <row r="1449" spans="13:15" ht="12.75">
      <c r="M1449" s="22"/>
      <c r="N1449" s="23"/>
      <c r="O1449"/>
    </row>
    <row r="1450" spans="13:15" ht="12.75">
      <c r="M1450" s="22"/>
      <c r="N1450" s="23"/>
      <c r="O1450"/>
    </row>
    <row r="1451" spans="13:15" ht="12.75">
      <c r="M1451" s="22"/>
      <c r="N1451" s="23"/>
      <c r="O1451"/>
    </row>
    <row r="1452" spans="13:15" ht="12.75">
      <c r="M1452" s="22"/>
      <c r="N1452" s="23"/>
      <c r="O1452"/>
    </row>
    <row r="1453" spans="13:15" ht="12.75">
      <c r="M1453" s="22"/>
      <c r="N1453" s="23"/>
      <c r="O1453"/>
    </row>
    <row r="1454" spans="13:15" ht="12.75">
      <c r="M1454" s="22"/>
      <c r="N1454" s="23"/>
      <c r="O1454"/>
    </row>
    <row r="1455" spans="13:15" ht="12.75">
      <c r="M1455" s="22"/>
      <c r="N1455" s="23"/>
      <c r="O1455"/>
    </row>
    <row r="1456" spans="13:15" ht="12.75">
      <c r="M1456" s="22"/>
      <c r="N1456" s="23"/>
      <c r="O1456"/>
    </row>
    <row r="1457" spans="13:15" ht="12.75">
      <c r="M1457" s="22"/>
      <c r="N1457" s="23"/>
      <c r="O1457"/>
    </row>
    <row r="1458" spans="13:15" ht="12.75">
      <c r="M1458" s="22"/>
      <c r="N1458" s="23"/>
      <c r="O1458"/>
    </row>
    <row r="1459" spans="13:15" ht="12.75">
      <c r="M1459" s="22"/>
      <c r="N1459" s="23"/>
      <c r="O1459"/>
    </row>
    <row r="1460" spans="13:15" ht="12.75">
      <c r="M1460" s="22"/>
      <c r="N1460" s="23"/>
      <c r="O1460"/>
    </row>
    <row r="1461" spans="13:15" ht="12.75">
      <c r="M1461" s="22"/>
      <c r="N1461" s="23"/>
      <c r="O1461"/>
    </row>
    <row r="1462" spans="13:15" ht="12.75">
      <c r="M1462" s="22"/>
      <c r="N1462" s="23"/>
      <c r="O1462"/>
    </row>
    <row r="1463" spans="13:15" ht="12.75">
      <c r="M1463" s="22"/>
      <c r="N1463" s="23"/>
      <c r="O1463"/>
    </row>
    <row r="1464" spans="13:15" ht="12.75">
      <c r="M1464" s="22"/>
      <c r="N1464" s="23"/>
      <c r="O1464"/>
    </row>
    <row r="1465" spans="13:15" ht="12.75">
      <c r="M1465" s="22"/>
      <c r="N1465" s="23"/>
      <c r="O1465"/>
    </row>
    <row r="1466" spans="13:15" ht="12.75">
      <c r="M1466" s="22"/>
      <c r="N1466" s="23"/>
      <c r="O1466"/>
    </row>
    <row r="1467" spans="13:15" ht="12.75">
      <c r="M1467" s="22"/>
      <c r="N1467" s="23"/>
      <c r="O1467"/>
    </row>
    <row r="1468" spans="13:15" ht="12.75">
      <c r="M1468" s="22"/>
      <c r="N1468" s="23"/>
      <c r="O1468"/>
    </row>
    <row r="1469" spans="13:15" ht="12.75">
      <c r="M1469" s="22"/>
      <c r="N1469" s="23"/>
      <c r="O1469"/>
    </row>
    <row r="1470" spans="13:15" ht="12.75">
      <c r="M1470" s="22"/>
      <c r="N1470" s="23"/>
      <c r="O1470"/>
    </row>
    <row r="1471" spans="13:15" ht="12.75">
      <c r="M1471" s="22"/>
      <c r="N1471" s="23"/>
      <c r="O1471"/>
    </row>
    <row r="1472" spans="13:15" ht="12.75">
      <c r="M1472" s="22"/>
      <c r="N1472" s="23"/>
      <c r="O1472"/>
    </row>
    <row r="1473" spans="13:15" ht="12.75">
      <c r="M1473" s="22"/>
      <c r="N1473" s="23"/>
      <c r="O1473"/>
    </row>
    <row r="1474" spans="13:15" ht="12.75">
      <c r="M1474" s="22"/>
      <c r="N1474" s="23"/>
      <c r="O1474"/>
    </row>
    <row r="1475" spans="13:15" ht="12.75">
      <c r="M1475" s="22"/>
      <c r="N1475" s="23"/>
      <c r="O1475"/>
    </row>
    <row r="1476" spans="13:15" ht="12.75">
      <c r="M1476" s="22"/>
      <c r="N1476" s="23"/>
      <c r="O1476"/>
    </row>
    <row r="1477" spans="13:15" ht="12.75">
      <c r="M1477" s="22"/>
      <c r="N1477" s="23"/>
      <c r="O1477"/>
    </row>
    <row r="1478" spans="13:15" ht="12.75">
      <c r="M1478" s="22"/>
      <c r="N1478" s="23"/>
      <c r="O1478"/>
    </row>
    <row r="1479" spans="13:15" ht="12.75">
      <c r="M1479" s="22"/>
      <c r="N1479" s="23"/>
      <c r="O1479"/>
    </row>
    <row r="1480" spans="13:15" ht="12.75">
      <c r="M1480" s="22"/>
      <c r="N1480" s="23"/>
      <c r="O1480"/>
    </row>
    <row r="1481" spans="13:15" ht="12.75">
      <c r="M1481" s="22"/>
      <c r="N1481" s="23"/>
      <c r="O1481"/>
    </row>
    <row r="1482" spans="13:15" ht="12.75">
      <c r="M1482" s="22"/>
      <c r="N1482" s="23"/>
      <c r="O1482"/>
    </row>
    <row r="1483" spans="13:15" ht="12.75">
      <c r="M1483" s="22"/>
      <c r="N1483" s="23"/>
      <c r="O1483"/>
    </row>
    <row r="1484" spans="13:15" ht="12.75">
      <c r="M1484" s="22"/>
      <c r="N1484" s="23"/>
      <c r="O1484"/>
    </row>
    <row r="1485" spans="13:15" ht="12.75">
      <c r="M1485" s="22"/>
      <c r="N1485" s="23"/>
      <c r="O1485"/>
    </row>
    <row r="1486" spans="13:15" ht="12.75">
      <c r="M1486" s="22"/>
      <c r="N1486" s="23"/>
      <c r="O1486"/>
    </row>
    <row r="1487" spans="13:15" ht="12.75">
      <c r="M1487" s="22"/>
      <c r="N1487" s="23"/>
      <c r="O1487"/>
    </row>
    <row r="1488" spans="13:15" ht="12.75">
      <c r="M1488" s="22"/>
      <c r="N1488" s="23"/>
      <c r="O1488"/>
    </row>
    <row r="1489" spans="13:15" ht="12.75">
      <c r="M1489" s="22"/>
      <c r="N1489" s="23"/>
      <c r="O1489"/>
    </row>
    <row r="1490" spans="13:15" ht="12.75">
      <c r="M1490" s="22"/>
      <c r="N1490" s="23"/>
      <c r="O1490"/>
    </row>
    <row r="1491" spans="13:15" ht="12.75">
      <c r="M1491" s="22"/>
      <c r="N1491" s="23"/>
      <c r="O1491"/>
    </row>
    <row r="1492" spans="13:15" ht="12.75">
      <c r="M1492" s="22"/>
      <c r="N1492" s="23"/>
      <c r="O1492"/>
    </row>
    <row r="1493" spans="13:15" ht="12.75">
      <c r="M1493" s="22"/>
      <c r="N1493" s="23"/>
      <c r="O1493"/>
    </row>
    <row r="1494" spans="13:15" ht="12.75">
      <c r="M1494" s="22"/>
      <c r="N1494" s="23"/>
      <c r="O1494"/>
    </row>
    <row r="1495" spans="13:15" ht="12.75">
      <c r="M1495" s="22"/>
      <c r="N1495" s="23"/>
      <c r="O1495"/>
    </row>
    <row r="1496" spans="13:15" ht="12.75">
      <c r="M1496" s="22"/>
      <c r="N1496" s="23"/>
      <c r="O1496"/>
    </row>
    <row r="1497" spans="13:15" ht="12.75">
      <c r="M1497" s="22"/>
      <c r="N1497" s="23"/>
      <c r="O1497"/>
    </row>
    <row r="1498" spans="13:15" ht="12.75">
      <c r="M1498" s="22"/>
      <c r="N1498" s="23"/>
      <c r="O1498"/>
    </row>
    <row r="1499" spans="13:15" ht="12.75">
      <c r="M1499" s="22"/>
      <c r="N1499" s="23"/>
      <c r="O1499"/>
    </row>
    <row r="1500" spans="13:15" ht="12.75">
      <c r="M1500" s="22"/>
      <c r="N1500" s="23"/>
      <c r="O1500"/>
    </row>
    <row r="1501" spans="13:15" ht="12.75">
      <c r="M1501" s="22"/>
      <c r="N1501" s="23"/>
      <c r="O1501"/>
    </row>
    <row r="1502" spans="13:15" ht="12.75">
      <c r="M1502" s="22"/>
      <c r="N1502" s="23"/>
      <c r="O1502"/>
    </row>
    <row r="1503" spans="13:15" ht="12.75">
      <c r="M1503" s="22"/>
      <c r="N1503" s="23"/>
      <c r="O1503"/>
    </row>
    <row r="1504" spans="13:15" ht="12.75">
      <c r="M1504" s="22"/>
      <c r="N1504" s="23"/>
      <c r="O1504"/>
    </row>
    <row r="1505" spans="13:15" ht="12.75">
      <c r="M1505" s="22"/>
      <c r="N1505" s="23"/>
      <c r="O1505"/>
    </row>
    <row r="1506" spans="13:15" ht="12.75">
      <c r="M1506" s="22"/>
      <c r="N1506" s="23"/>
      <c r="O1506"/>
    </row>
    <row r="1507" spans="13:15" ht="12.75">
      <c r="M1507" s="22"/>
      <c r="N1507" s="23"/>
      <c r="O1507"/>
    </row>
    <row r="1508" spans="13:15" ht="12.75">
      <c r="M1508" s="22"/>
      <c r="N1508" s="23"/>
      <c r="O1508"/>
    </row>
    <row r="1509" spans="13:15" ht="12.75">
      <c r="M1509" s="22"/>
      <c r="N1509" s="23"/>
      <c r="O1509"/>
    </row>
    <row r="1510" spans="13:15" ht="12.75">
      <c r="M1510" s="22"/>
      <c r="N1510" s="23"/>
      <c r="O1510"/>
    </row>
    <row r="1511" spans="13:15" ht="12.75">
      <c r="M1511" s="22"/>
      <c r="N1511" s="23"/>
      <c r="O1511"/>
    </row>
    <row r="1512" spans="13:15" ht="12.75">
      <c r="M1512" s="22"/>
      <c r="N1512" s="23"/>
      <c r="O1512"/>
    </row>
    <row r="1513" spans="13:15" ht="12.75">
      <c r="M1513" s="22"/>
      <c r="N1513" s="23"/>
      <c r="O1513"/>
    </row>
    <row r="1514" spans="13:15" ht="12.75">
      <c r="M1514" s="22"/>
      <c r="N1514" s="23"/>
      <c r="O1514"/>
    </row>
    <row r="1515" spans="13:15" ht="12.75">
      <c r="M1515" s="22"/>
      <c r="N1515" s="23"/>
      <c r="O1515"/>
    </row>
    <row r="1516" spans="13:15" ht="12.75">
      <c r="M1516" s="22"/>
      <c r="N1516" s="23"/>
      <c r="O1516"/>
    </row>
    <row r="1517" spans="13:15" ht="12.75">
      <c r="M1517" s="22"/>
      <c r="N1517" s="23"/>
      <c r="O1517"/>
    </row>
    <row r="1518" spans="13:15" ht="12.75">
      <c r="M1518" s="22"/>
      <c r="N1518" s="23"/>
      <c r="O1518"/>
    </row>
    <row r="1519" spans="13:15" ht="12.75">
      <c r="M1519" s="22"/>
      <c r="N1519" s="23"/>
      <c r="O1519"/>
    </row>
    <row r="1520" spans="13:15" ht="12.75">
      <c r="M1520" s="22"/>
      <c r="N1520" s="23"/>
      <c r="O1520"/>
    </row>
    <row r="1521" spans="13:15" ht="12.75">
      <c r="M1521" s="22"/>
      <c r="N1521" s="23"/>
      <c r="O1521"/>
    </row>
    <row r="1522" spans="13:15" ht="12.75">
      <c r="M1522" s="22"/>
      <c r="N1522" s="23"/>
      <c r="O1522"/>
    </row>
    <row r="1523" spans="13:15" ht="12.75">
      <c r="M1523" s="22"/>
      <c r="N1523" s="23"/>
      <c r="O1523"/>
    </row>
    <row r="1524" spans="13:15" ht="12.75">
      <c r="M1524" s="22"/>
      <c r="N1524" s="23"/>
      <c r="O1524"/>
    </row>
    <row r="1525" spans="13:15" ht="12.75">
      <c r="M1525" s="22"/>
      <c r="N1525" s="23"/>
      <c r="O1525"/>
    </row>
    <row r="1526" spans="13:15" ht="12.75">
      <c r="M1526" s="22"/>
      <c r="N1526" s="23"/>
      <c r="O1526"/>
    </row>
    <row r="1527" spans="13:15" ht="12.75">
      <c r="M1527" s="22"/>
      <c r="N1527" s="23"/>
      <c r="O1527"/>
    </row>
    <row r="1528" spans="13:15" ht="12.75">
      <c r="M1528" s="22"/>
      <c r="N1528" s="23"/>
      <c r="O1528"/>
    </row>
    <row r="1529" spans="13:15" ht="12.75">
      <c r="M1529" s="22"/>
      <c r="N1529" s="23"/>
      <c r="O1529"/>
    </row>
    <row r="1530" spans="13:15" ht="12.75">
      <c r="M1530" s="22"/>
      <c r="N1530" s="23"/>
      <c r="O1530"/>
    </row>
    <row r="1531" spans="13:15" ht="12.75">
      <c r="M1531" s="22"/>
      <c r="N1531" s="23"/>
      <c r="O1531"/>
    </row>
    <row r="1532" spans="13:15" ht="12.75">
      <c r="M1532" s="22"/>
      <c r="N1532" s="23"/>
      <c r="O1532"/>
    </row>
    <row r="1533" spans="13:15" ht="12.75">
      <c r="M1533" s="22"/>
      <c r="N1533" s="23"/>
      <c r="O1533"/>
    </row>
    <row r="1534" spans="13:15" ht="12.75">
      <c r="M1534" s="22"/>
      <c r="N1534" s="23"/>
      <c r="O1534"/>
    </row>
    <row r="1535" spans="13:15" ht="12.75">
      <c r="M1535" s="22"/>
      <c r="N1535" s="23"/>
      <c r="O1535"/>
    </row>
    <row r="1536" spans="13:15" ht="12.75">
      <c r="M1536" s="22"/>
      <c r="N1536" s="23"/>
      <c r="O1536"/>
    </row>
    <row r="1537" spans="13:15" ht="12.75">
      <c r="M1537" s="22"/>
      <c r="N1537" s="23"/>
      <c r="O1537"/>
    </row>
    <row r="1538" spans="13:15" ht="12.75">
      <c r="M1538" s="22"/>
      <c r="N1538" s="23"/>
      <c r="O1538"/>
    </row>
    <row r="1539" spans="13:15" ht="12.75">
      <c r="M1539" s="22"/>
      <c r="N1539" s="23"/>
      <c r="O1539"/>
    </row>
    <row r="1540" spans="13:15" ht="12.75">
      <c r="M1540" s="22"/>
      <c r="N1540" s="23"/>
      <c r="O1540"/>
    </row>
    <row r="1541" spans="13:15" ht="12.75">
      <c r="M1541" s="22"/>
      <c r="N1541" s="23"/>
      <c r="O1541"/>
    </row>
    <row r="1542" spans="13:15" ht="12.75">
      <c r="M1542" s="22"/>
      <c r="N1542" s="23"/>
      <c r="O1542"/>
    </row>
    <row r="1543" spans="13:15" ht="12.75">
      <c r="M1543" s="22"/>
      <c r="N1543" s="23"/>
      <c r="O1543"/>
    </row>
    <row r="1544" spans="13:15" ht="12.75">
      <c r="M1544" s="22"/>
      <c r="N1544" s="23"/>
      <c r="O1544"/>
    </row>
    <row r="1545" spans="13:15" ht="12.75">
      <c r="M1545" s="22"/>
      <c r="N1545" s="23"/>
      <c r="O1545"/>
    </row>
    <row r="1546" spans="13:15" ht="12.75">
      <c r="M1546" s="22"/>
      <c r="N1546" s="23"/>
      <c r="O1546"/>
    </row>
    <row r="1547" spans="13:15" ht="12.75">
      <c r="M1547" s="22"/>
      <c r="N1547" s="23"/>
      <c r="O1547"/>
    </row>
    <row r="1548" spans="13:15" ht="12.75">
      <c r="M1548" s="22"/>
      <c r="N1548" s="23"/>
      <c r="O1548"/>
    </row>
    <row r="1549" spans="13:15" ht="12.75">
      <c r="M1549" s="22"/>
      <c r="N1549" s="23"/>
      <c r="O1549"/>
    </row>
    <row r="1550" spans="13:15" ht="12.75">
      <c r="M1550" s="22"/>
      <c r="N1550" s="23"/>
      <c r="O1550"/>
    </row>
    <row r="1551" spans="13:15" ht="12.75">
      <c r="M1551" s="22"/>
      <c r="N1551" s="23"/>
      <c r="O1551"/>
    </row>
    <row r="1552" spans="13:15" ht="12.75">
      <c r="M1552" s="22"/>
      <c r="N1552" s="23"/>
      <c r="O1552"/>
    </row>
    <row r="1553" spans="13:15" ht="12.75">
      <c r="M1553" s="22"/>
      <c r="N1553" s="23"/>
      <c r="O1553"/>
    </row>
    <row r="1554" spans="13:15" ht="12.75">
      <c r="M1554" s="22"/>
      <c r="N1554" s="23"/>
      <c r="O1554"/>
    </row>
    <row r="1555" spans="13:15" ht="12.75">
      <c r="M1555" s="22"/>
      <c r="N1555" s="23"/>
      <c r="O1555"/>
    </row>
    <row r="1556" spans="13:15" ht="12.75">
      <c r="M1556" s="22"/>
      <c r="N1556" s="23"/>
      <c r="O1556"/>
    </row>
    <row r="1557" spans="13:15" ht="12.75">
      <c r="M1557" s="22"/>
      <c r="N1557" s="23"/>
      <c r="O1557"/>
    </row>
    <row r="1558" spans="13:15" ht="12.75">
      <c r="M1558" s="22"/>
      <c r="N1558" s="23"/>
      <c r="O1558"/>
    </row>
    <row r="1559" spans="13:15" ht="12.75">
      <c r="M1559" s="22"/>
      <c r="N1559" s="23"/>
      <c r="O1559"/>
    </row>
    <row r="1560" ht="12.75">
      <c r="O1560"/>
    </row>
    <row r="1561" ht="12.75">
      <c r="O1561"/>
    </row>
    <row r="1562" ht="12.75">
      <c r="O1562"/>
    </row>
    <row r="1563" ht="12.75">
      <c r="O1563"/>
    </row>
    <row r="1564" ht="12.75">
      <c r="O1564"/>
    </row>
    <row r="1565" ht="12.75">
      <c r="O1565"/>
    </row>
    <row r="1566" ht="12.75">
      <c r="O1566"/>
    </row>
    <row r="1567" ht="12.75">
      <c r="O1567"/>
    </row>
    <row r="1568" ht="12.75">
      <c r="O1568"/>
    </row>
    <row r="1569" ht="12.75">
      <c r="O1569"/>
    </row>
    <row r="1570" ht="12.75">
      <c r="O1570"/>
    </row>
    <row r="1571" ht="12.75">
      <c r="O1571"/>
    </row>
    <row r="1572" ht="12.75">
      <c r="O1572"/>
    </row>
    <row r="1573" ht="12.75">
      <c r="O1573"/>
    </row>
    <row r="1574" ht="12.75">
      <c r="O1574"/>
    </row>
    <row r="1575" ht="12.75">
      <c r="O1575"/>
    </row>
    <row r="1576" ht="12.75">
      <c r="O1576"/>
    </row>
    <row r="1577" ht="12.75">
      <c r="O1577"/>
    </row>
    <row r="1578" ht="12.75">
      <c r="O1578"/>
    </row>
    <row r="1579" ht="12.75">
      <c r="O1579"/>
    </row>
    <row r="1580" ht="12.75">
      <c r="O1580"/>
    </row>
    <row r="1581" ht="12.75">
      <c r="O1581"/>
    </row>
    <row r="1582" ht="12.75">
      <c r="O1582"/>
    </row>
    <row r="1583" ht="12.75">
      <c r="O1583"/>
    </row>
    <row r="1584" ht="12.75">
      <c r="O1584"/>
    </row>
    <row r="1585" ht="12.75">
      <c r="O1585"/>
    </row>
    <row r="1586" ht="12.75">
      <c r="O1586"/>
    </row>
    <row r="1587" ht="12.75">
      <c r="O1587"/>
    </row>
    <row r="1588" ht="12.75">
      <c r="O1588"/>
    </row>
    <row r="1589" ht="12.75">
      <c r="O1589"/>
    </row>
    <row r="1590" ht="12.75">
      <c r="O1590"/>
    </row>
    <row r="1591" ht="12.75">
      <c r="O1591"/>
    </row>
    <row r="1592" ht="12.75">
      <c r="O1592"/>
    </row>
    <row r="1593" ht="12.75">
      <c r="O1593"/>
    </row>
    <row r="1594" ht="12.75">
      <c r="O1594"/>
    </row>
    <row r="1595" ht="12.75">
      <c r="O1595"/>
    </row>
    <row r="1596" ht="12.75">
      <c r="O1596"/>
    </row>
    <row r="1597" ht="12.75">
      <c r="O1597"/>
    </row>
    <row r="1598" ht="12.75">
      <c r="O1598"/>
    </row>
    <row r="1599" ht="12.75">
      <c r="O1599"/>
    </row>
    <row r="1600" ht="12.75">
      <c r="O1600"/>
    </row>
    <row r="1601" ht="12.75">
      <c r="O1601"/>
    </row>
    <row r="1602" ht="12.75">
      <c r="O1602"/>
    </row>
    <row r="1603" ht="12.75">
      <c r="O1603"/>
    </row>
    <row r="1604" ht="12.75">
      <c r="O1604"/>
    </row>
    <row r="1605" ht="12.75">
      <c r="O1605"/>
    </row>
    <row r="1606" ht="12.75">
      <c r="O1606"/>
    </row>
    <row r="1607" ht="12.75">
      <c r="O1607"/>
    </row>
    <row r="1608" ht="12.75">
      <c r="O1608"/>
    </row>
    <row r="1609" ht="12.75">
      <c r="O1609"/>
    </row>
    <row r="1610" ht="12.75">
      <c r="O1610"/>
    </row>
    <row r="1611" ht="12.75">
      <c r="O1611"/>
    </row>
    <row r="1612" ht="12.75">
      <c r="O1612"/>
    </row>
    <row r="1613" ht="12.75">
      <c r="O1613"/>
    </row>
    <row r="1614" ht="12.75">
      <c r="O1614"/>
    </row>
    <row r="1615" ht="12.75">
      <c r="O1615"/>
    </row>
    <row r="1616" ht="12.75">
      <c r="O1616"/>
    </row>
    <row r="1617" ht="12.75">
      <c r="O1617"/>
    </row>
    <row r="1618" ht="12.75">
      <c r="O1618"/>
    </row>
    <row r="1619" ht="12.75">
      <c r="O1619"/>
    </row>
    <row r="1620" ht="12.75">
      <c r="O1620"/>
    </row>
    <row r="1621" ht="12.75">
      <c r="O1621"/>
    </row>
    <row r="1622" ht="12.75">
      <c r="O1622"/>
    </row>
    <row r="1623" ht="12.75">
      <c r="O1623"/>
    </row>
    <row r="1624" ht="12.75">
      <c r="O1624"/>
    </row>
    <row r="1625" ht="12.75">
      <c r="O1625"/>
    </row>
    <row r="1626" ht="12.75">
      <c r="O1626"/>
    </row>
    <row r="1627" ht="12.75">
      <c r="O1627"/>
    </row>
    <row r="1628" ht="12.75">
      <c r="O1628"/>
    </row>
    <row r="1629" ht="12.75">
      <c r="O1629"/>
    </row>
    <row r="1630" ht="12.75">
      <c r="O1630"/>
    </row>
    <row r="1631" ht="12.75">
      <c r="O1631"/>
    </row>
    <row r="1632" ht="12.75">
      <c r="O1632"/>
    </row>
    <row r="1633" ht="12.75">
      <c r="O1633"/>
    </row>
    <row r="1634" ht="12.75">
      <c r="O1634"/>
    </row>
    <row r="1635" ht="12.75">
      <c r="O1635"/>
    </row>
    <row r="1636" ht="12.75">
      <c r="O1636"/>
    </row>
    <row r="1637" ht="12.75">
      <c r="O1637"/>
    </row>
    <row r="1638" ht="12.75">
      <c r="O1638"/>
    </row>
    <row r="1639" ht="12.75">
      <c r="O1639"/>
    </row>
    <row r="1640" ht="12.75">
      <c r="O1640"/>
    </row>
    <row r="1641" ht="12.75">
      <c r="O1641"/>
    </row>
    <row r="1642" ht="12.75">
      <c r="O1642"/>
    </row>
    <row r="1643" ht="12.75">
      <c r="O1643"/>
    </row>
    <row r="1644" ht="12.75">
      <c r="O1644"/>
    </row>
    <row r="1645" ht="12.75">
      <c r="O1645"/>
    </row>
    <row r="1646" ht="12.75">
      <c r="O1646"/>
    </row>
    <row r="1647" ht="12.75">
      <c r="O1647"/>
    </row>
    <row r="1648" ht="12.75">
      <c r="O1648"/>
    </row>
    <row r="1649" ht="12.75">
      <c r="O1649"/>
    </row>
    <row r="1650" ht="12.75">
      <c r="O1650"/>
    </row>
    <row r="1651" ht="12.75">
      <c r="O1651"/>
    </row>
    <row r="1652" ht="12.75">
      <c r="O1652"/>
    </row>
    <row r="1653" ht="12.75">
      <c r="O1653"/>
    </row>
    <row r="1654" ht="12.75">
      <c r="O1654"/>
    </row>
    <row r="1655" ht="12.75">
      <c r="O1655"/>
    </row>
    <row r="1656" ht="12.75">
      <c r="O1656"/>
    </row>
    <row r="1657" ht="12.75">
      <c r="O1657"/>
    </row>
    <row r="1658" ht="12.75">
      <c r="O1658"/>
    </row>
    <row r="1659" ht="12.75">
      <c r="O1659"/>
    </row>
    <row r="1660" ht="12.75">
      <c r="O1660"/>
    </row>
    <row r="1661" ht="12.75">
      <c r="O1661"/>
    </row>
    <row r="1662" ht="12.75">
      <c r="O1662"/>
    </row>
    <row r="1663" ht="12.75">
      <c r="O1663"/>
    </row>
    <row r="1664" ht="12.75">
      <c r="O1664"/>
    </row>
    <row r="1665" ht="12.75">
      <c r="O1665"/>
    </row>
    <row r="1666" ht="12.75">
      <c r="O1666"/>
    </row>
    <row r="1667" ht="12.75">
      <c r="O1667"/>
    </row>
    <row r="1668" ht="12.75">
      <c r="O1668"/>
    </row>
    <row r="1669" ht="12.75">
      <c r="O1669"/>
    </row>
    <row r="1670" ht="12.75">
      <c r="O1670"/>
    </row>
    <row r="1671" ht="12.75">
      <c r="O1671"/>
    </row>
    <row r="1672" ht="12.75">
      <c r="O1672"/>
    </row>
    <row r="1673" ht="12.75">
      <c r="O1673"/>
    </row>
    <row r="1674" ht="12.75">
      <c r="O1674"/>
    </row>
    <row r="1675" ht="12.75">
      <c r="O1675"/>
    </row>
    <row r="1676" ht="12.75">
      <c r="O1676"/>
    </row>
    <row r="1677" ht="12.75">
      <c r="O1677"/>
    </row>
    <row r="1678" ht="12.75">
      <c r="O1678"/>
    </row>
    <row r="1679" ht="12.75">
      <c r="O1679"/>
    </row>
    <row r="1680" ht="12.75">
      <c r="O1680"/>
    </row>
    <row r="1681" ht="12.75">
      <c r="O1681"/>
    </row>
    <row r="1682" ht="12.75">
      <c r="O1682"/>
    </row>
    <row r="1683" ht="12.75">
      <c r="O1683"/>
    </row>
    <row r="1684" ht="12.75">
      <c r="O1684"/>
    </row>
    <row r="1685" ht="12.75">
      <c r="O1685"/>
    </row>
    <row r="1686" ht="12.75">
      <c r="O1686"/>
    </row>
    <row r="1687" ht="12.75">
      <c r="O1687"/>
    </row>
    <row r="1688" ht="12.75">
      <c r="O1688"/>
    </row>
    <row r="1689" ht="12.75">
      <c r="O1689"/>
    </row>
    <row r="1690" ht="12.75">
      <c r="O1690"/>
    </row>
    <row r="1691" ht="12.75">
      <c r="O1691"/>
    </row>
    <row r="1692" ht="12.75">
      <c r="O1692"/>
    </row>
    <row r="1693" ht="12.75">
      <c r="O1693"/>
    </row>
    <row r="1694" ht="12.75">
      <c r="O1694"/>
    </row>
    <row r="1695" ht="12.75">
      <c r="O1695"/>
    </row>
    <row r="1696" ht="12.75">
      <c r="O1696"/>
    </row>
    <row r="1697" ht="12.75">
      <c r="O1697"/>
    </row>
    <row r="1698" ht="12.75">
      <c r="O1698"/>
    </row>
    <row r="1699" ht="12.75">
      <c r="O1699"/>
    </row>
    <row r="1700" ht="12.75">
      <c r="O1700"/>
    </row>
    <row r="1701" ht="12.75">
      <c r="O1701"/>
    </row>
    <row r="1702" ht="12.75">
      <c r="O1702"/>
    </row>
    <row r="1703" ht="12.75">
      <c r="O1703"/>
    </row>
    <row r="1704" ht="12.75">
      <c r="O1704"/>
    </row>
    <row r="1705" ht="12.75">
      <c r="O1705"/>
    </row>
    <row r="1706" ht="12.75">
      <c r="O1706"/>
    </row>
    <row r="1707" ht="12.75">
      <c r="O1707"/>
    </row>
    <row r="1708" ht="12.75">
      <c r="O1708"/>
    </row>
    <row r="1709" ht="12.75">
      <c r="O1709"/>
    </row>
    <row r="1710" ht="12.75">
      <c r="O1710"/>
    </row>
    <row r="1711" ht="12.75">
      <c r="O1711"/>
    </row>
    <row r="1712" ht="12.75">
      <c r="O1712"/>
    </row>
    <row r="1713" ht="12.75">
      <c r="O1713"/>
    </row>
    <row r="1714" ht="12.75">
      <c r="O1714"/>
    </row>
  </sheetData>
  <sheetProtection password="CA31" sheet="1" objects="1" scenarios="1"/>
  <mergeCells count="5">
    <mergeCell ref="T16:AA16"/>
    <mergeCell ref="I16:R16"/>
    <mergeCell ref="L17:M17"/>
    <mergeCell ref="N17:O17"/>
    <mergeCell ref="J17:K17"/>
  </mergeCells>
  <printOptions horizontalCentered="1"/>
  <pageMargins left="0" right="0" top="0.75" bottom="0.35" header="0" footer="0"/>
  <pageSetup fitToHeight="0" fitToWidth="1" horizontalDpi="600" verticalDpi="600" orientation="landscape" scale="31" r:id="rId2"/>
  <headerFooter alignWithMargins="0">
    <oddFooter>&amp;Lstats/cash receipting &amp; depositing/&amp;F/&amp;A&amp;CPage &amp;P of &amp;N&amp;R&amp;D  UIHC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3"/>
  <sheetViews>
    <sheetView showGridLines="0" zoomScale="75" zoomScaleNormal="75" workbookViewId="0" topLeftCell="A1">
      <selection activeCell="E14" sqref="E14:K14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4.57421875" style="0" customWidth="1"/>
    <col min="4" max="4" width="13.421875" style="0" customWidth="1"/>
    <col min="5" max="5" width="17.00390625" style="0" customWidth="1"/>
    <col min="6" max="6" width="18.140625" style="0" customWidth="1"/>
    <col min="7" max="7" width="13.140625" style="0" customWidth="1"/>
    <col min="8" max="8" width="9.28125" style="0" bestFit="1" customWidth="1"/>
    <col min="9" max="9" width="9.28125" style="0" customWidth="1"/>
    <col min="10" max="10" width="14.28125" style="0" customWidth="1"/>
    <col min="11" max="11" width="12.8515625" style="0" bestFit="1" customWidth="1"/>
  </cols>
  <sheetData>
    <row r="1" ht="23.25">
      <c r="A1" s="56" t="s">
        <v>46</v>
      </c>
    </row>
    <row r="2" ht="23.25">
      <c r="A2" s="56" t="s">
        <v>47</v>
      </c>
    </row>
    <row r="3" ht="13.5" thickBot="1"/>
    <row r="4" spans="1:12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6"/>
      <c r="L4" s="10"/>
    </row>
    <row r="5" spans="1:12" ht="26.25">
      <c r="A5" s="27" t="s">
        <v>34</v>
      </c>
      <c r="B5" s="12"/>
      <c r="C5" s="12"/>
      <c r="D5" s="12"/>
      <c r="E5" s="28" t="s">
        <v>30</v>
      </c>
      <c r="F5" s="162">
        <f>VLOOKUP($K$5,'UniversityCash Receipts Journal'!$A$18:AC129,2,TRUE)</f>
        <v>36892</v>
      </c>
      <c r="G5" s="162"/>
      <c r="H5" s="12"/>
      <c r="I5" s="12"/>
      <c r="J5" s="29" t="s">
        <v>18</v>
      </c>
      <c r="K5" s="49">
        <f>'UniversityCash Receipts Journal'!C14</f>
        <v>0</v>
      </c>
      <c r="L5" s="10"/>
    </row>
    <row r="6" spans="1:12" ht="12.75">
      <c r="A6" s="30"/>
      <c r="B6" s="12"/>
      <c r="C6" s="12"/>
      <c r="D6" s="12"/>
      <c r="E6" s="12"/>
      <c r="F6" s="12"/>
      <c r="G6" s="12"/>
      <c r="H6" s="12"/>
      <c r="I6" s="12"/>
      <c r="J6" s="12"/>
      <c r="K6" s="31"/>
      <c r="L6" s="10"/>
    </row>
    <row r="7" spans="1:12" ht="12.75">
      <c r="A7" s="32"/>
      <c r="B7" s="12"/>
      <c r="C7" s="12"/>
      <c r="D7" s="12"/>
      <c r="E7" s="12"/>
      <c r="F7" s="12"/>
      <c r="G7" s="12"/>
      <c r="H7" s="12"/>
      <c r="I7" s="12"/>
      <c r="J7" s="12"/>
      <c r="K7" s="31"/>
      <c r="L7" s="10"/>
    </row>
    <row r="8" spans="1:12" ht="18">
      <c r="A8" s="33" t="s">
        <v>22</v>
      </c>
      <c r="B8" s="160" t="str">
        <f>VLOOKUP($K$5,'UniversityCash Receipts Journal'!$A$18:AC129,3,TRUE)</f>
        <v>John Doe</v>
      </c>
      <c r="C8" s="160"/>
      <c r="D8" s="160"/>
      <c r="E8" s="160"/>
      <c r="F8" s="160"/>
      <c r="G8" s="160"/>
      <c r="H8" s="11"/>
      <c r="I8" s="11"/>
      <c r="J8" s="11"/>
      <c r="K8" s="34"/>
      <c r="L8" s="10"/>
    </row>
    <row r="9" spans="1:12" ht="18">
      <c r="A9" s="33"/>
      <c r="B9" s="50"/>
      <c r="C9" s="50"/>
      <c r="D9" s="50"/>
      <c r="E9" s="50"/>
      <c r="F9" s="50"/>
      <c r="G9" s="50"/>
      <c r="H9" s="12"/>
      <c r="I9" s="12"/>
      <c r="J9" s="12"/>
      <c r="K9" s="31"/>
      <c r="L9" s="10"/>
    </row>
    <row r="10" spans="1:12" ht="18">
      <c r="A10" s="33" t="s">
        <v>23</v>
      </c>
      <c r="B10" s="160" t="str">
        <f>VLOOKUP($K$5,'UniversityCash Receipts Journal'!$A$18:AC129,4,TRUE)</f>
        <v>123 S. W.Main</v>
      </c>
      <c r="C10" s="160"/>
      <c r="D10" s="160"/>
      <c r="E10" s="160"/>
      <c r="F10" s="160"/>
      <c r="G10" s="160"/>
      <c r="H10" s="160"/>
      <c r="I10" s="160"/>
      <c r="J10" s="160"/>
      <c r="K10" s="161"/>
      <c r="L10" s="10"/>
    </row>
    <row r="11" spans="1:12" ht="15.75">
      <c r="A11" s="33"/>
      <c r="B11" s="12"/>
      <c r="C11" s="12"/>
      <c r="D11" s="12"/>
      <c r="E11" s="12"/>
      <c r="F11" s="12"/>
      <c r="G11" s="12"/>
      <c r="H11" s="12"/>
      <c r="I11" s="12"/>
      <c r="J11" s="12"/>
      <c r="K11" s="31"/>
      <c r="L11" s="10"/>
    </row>
    <row r="12" spans="1:12" ht="18">
      <c r="A12" s="33" t="s">
        <v>24</v>
      </c>
      <c r="B12" s="163" t="str">
        <f>VLOOKUP($K$5,'UniversityCash Receipts Journal'!$A$18:AC129,5,TRUE)</f>
        <v>Cedar Falls</v>
      </c>
      <c r="C12" s="163"/>
      <c r="D12" s="163"/>
      <c r="E12" s="13" t="s">
        <v>32</v>
      </c>
      <c r="F12" s="51" t="str">
        <f>VLOOKUP($K$5,'UniversityCash Receipts Journal'!$A$18:AC129,6,TRUE)</f>
        <v>IA</v>
      </c>
      <c r="G12" s="2" t="s">
        <v>37</v>
      </c>
      <c r="H12" s="162" t="str">
        <f>VLOOKUP($K$5,'UniversityCash Receipts Journal'!$A$18:AE129,7,TRUE)</f>
        <v>USA</v>
      </c>
      <c r="I12" s="162"/>
      <c r="J12" s="13" t="s">
        <v>33</v>
      </c>
      <c r="K12" s="49">
        <f>VLOOKUP($K$5,'UniversityCash Receipts Journal'!$A$18:$AA$129,8,TRUE)</f>
        <v>50613</v>
      </c>
      <c r="L12" s="10"/>
    </row>
    <row r="13" spans="1:12" ht="15.75">
      <c r="A13" s="33"/>
      <c r="B13" s="12"/>
      <c r="C13" s="12"/>
      <c r="D13" s="12"/>
      <c r="E13" s="12"/>
      <c r="F13" s="12"/>
      <c r="G13" s="12"/>
      <c r="H13" s="12"/>
      <c r="I13" s="12"/>
      <c r="J13" s="12"/>
      <c r="K13" s="31"/>
      <c r="L13" s="10"/>
    </row>
    <row r="14" spans="1:12" ht="18">
      <c r="A14" s="33" t="s">
        <v>25</v>
      </c>
      <c r="B14" s="164">
        <f>VLOOKUP($K$5,'UniversityCash Receipts Journal'!$A$18:AC129,18,TRUE)</f>
        <v>20</v>
      </c>
      <c r="C14" s="164"/>
      <c r="D14" s="29" t="s">
        <v>26</v>
      </c>
      <c r="E14" s="160" t="str">
        <f>VLOOKUP($K$5,'UniversityCash Receipts Journal'!$A$18:AC129,19,TRUE)</f>
        <v>Parking Permit</v>
      </c>
      <c r="F14" s="160"/>
      <c r="G14" s="160"/>
      <c r="H14" s="160"/>
      <c r="I14" s="160"/>
      <c r="J14" s="160"/>
      <c r="K14" s="161"/>
      <c r="L14" s="10"/>
    </row>
    <row r="15" spans="1:12" ht="15.75">
      <c r="A15" s="33"/>
      <c r="B15" s="12"/>
      <c r="C15" s="12"/>
      <c r="D15" s="12"/>
      <c r="E15" s="12"/>
      <c r="F15" s="12"/>
      <c r="G15" s="12"/>
      <c r="H15" s="12"/>
      <c r="I15" s="12"/>
      <c r="J15" s="12"/>
      <c r="K15" s="31"/>
      <c r="L15" s="10"/>
    </row>
    <row r="16" spans="1:12" ht="15.75">
      <c r="A16" s="33"/>
      <c r="B16" s="12"/>
      <c r="C16" s="12"/>
      <c r="D16" s="12"/>
      <c r="E16" s="12"/>
      <c r="F16" s="12"/>
      <c r="G16" s="12"/>
      <c r="H16" s="12"/>
      <c r="I16" s="12"/>
      <c r="J16" s="12"/>
      <c r="K16" s="31"/>
      <c r="L16" s="10"/>
    </row>
    <row r="17" spans="1:12" ht="15.75">
      <c r="A17" s="33" t="s">
        <v>31</v>
      </c>
      <c r="B17" s="12"/>
      <c r="C17" s="12"/>
      <c r="D17" s="12"/>
      <c r="E17" s="12"/>
      <c r="F17" s="12"/>
      <c r="G17" s="158"/>
      <c r="H17" s="158"/>
      <c r="I17" s="158"/>
      <c r="J17" s="158"/>
      <c r="K17" s="31"/>
      <c r="L17" s="10"/>
    </row>
    <row r="18" spans="1:12" ht="18">
      <c r="A18" s="35" t="s">
        <v>27</v>
      </c>
      <c r="B18" s="159">
        <f>VLOOKUP($K$5,'UniversityCash Receipts Journal'!$A$18:AC129,9,TRUE)</f>
        <v>2</v>
      </c>
      <c r="C18" s="159"/>
      <c r="D18" s="12"/>
      <c r="E18" s="50"/>
      <c r="F18" s="12"/>
      <c r="G18" s="28"/>
      <c r="H18" s="28"/>
      <c r="I18" s="28"/>
      <c r="J18" s="28"/>
      <c r="K18" s="31"/>
      <c r="L18" s="10"/>
    </row>
    <row r="19" spans="1:12" ht="18">
      <c r="A19" s="35" t="s">
        <v>68</v>
      </c>
      <c r="B19" s="159">
        <f>VLOOKUP($K$5,'UniversityCash Receipts Journal'!$A$18:AC130,10,TRUE)</f>
        <v>3</v>
      </c>
      <c r="C19" s="159"/>
      <c r="D19" s="29" t="s">
        <v>71</v>
      </c>
      <c r="E19" s="52" t="str">
        <f>VLOOKUP($K$5,'UniversityCash Receipts Journal'!$A$18:AC128,11,TRUE)</f>
        <v>Discover</v>
      </c>
      <c r="F19" s="12"/>
      <c r="G19" s="28"/>
      <c r="H19" s="28"/>
      <c r="I19" s="28"/>
      <c r="J19" s="28"/>
      <c r="K19" s="31"/>
      <c r="L19" s="10"/>
    </row>
    <row r="20" spans="1:12" ht="18">
      <c r="A20" s="35" t="s">
        <v>28</v>
      </c>
      <c r="B20" s="153">
        <f>VLOOKUP($K$5,'UniversityCash Receipts Journal'!$A$18:AC129,12,TRUE)</f>
        <v>4</v>
      </c>
      <c r="C20" s="153"/>
      <c r="D20" s="29" t="s">
        <v>20</v>
      </c>
      <c r="E20" s="52" t="str">
        <f>VLOOKUP($K$5,'UniversityCash Receipts Journal'!$A$18:AC129,13,TRUE)</f>
        <v>#101</v>
      </c>
      <c r="F20" s="12"/>
      <c r="G20" s="53"/>
      <c r="H20" s="53"/>
      <c r="I20" s="53"/>
      <c r="J20" s="53"/>
      <c r="K20" s="31"/>
      <c r="L20" s="10"/>
    </row>
    <row r="21" spans="1:12" ht="18">
      <c r="A21" s="35" t="s">
        <v>29</v>
      </c>
      <c r="B21" s="153">
        <f>VLOOKUP($K$5,'UniversityCash Receipts Journal'!$A$18:AC129,14,TRUE)</f>
        <v>5</v>
      </c>
      <c r="C21" s="153"/>
      <c r="D21" s="29" t="s">
        <v>21</v>
      </c>
      <c r="E21" s="52">
        <f>VLOOKUP($K$5,'UniversityCash Receipts Journal'!$A$18:AC129,16,TRUE)</f>
        <v>6</v>
      </c>
      <c r="F21" s="12"/>
      <c r="G21" s="14"/>
      <c r="H21" s="14"/>
      <c r="I21" s="13"/>
      <c r="J21" s="14"/>
      <c r="K21" s="31"/>
      <c r="L21" s="10"/>
    </row>
    <row r="22" spans="1:11" ht="19.5" customHeight="1">
      <c r="A22" s="33" t="s">
        <v>43</v>
      </c>
      <c r="B22" s="153">
        <f>VLOOKUP($K$5,'UniversityCash Receipts Journal'!$A$18:AC130,16,TRUE)</f>
        <v>6</v>
      </c>
      <c r="C22" s="153"/>
      <c r="D22" s="61" t="s">
        <v>42</v>
      </c>
      <c r="E22" s="154" t="str">
        <f>VLOOKUP($K$5,'UniversityCash Receipts Journal'!$A$18:AF130,17,TRUE)</f>
        <v>Coupon</v>
      </c>
      <c r="F22" s="154"/>
      <c r="K22" s="31"/>
    </row>
    <row r="23" spans="1:12" ht="12.75">
      <c r="A23" s="30"/>
      <c r="B23" s="12"/>
      <c r="C23" s="12"/>
      <c r="D23" s="12"/>
      <c r="E23" s="12"/>
      <c r="F23" s="12"/>
      <c r="G23" s="12"/>
      <c r="H23" s="12"/>
      <c r="I23" s="12"/>
      <c r="J23" s="12"/>
      <c r="K23" s="31"/>
      <c r="L23" s="10"/>
    </row>
    <row r="24" spans="1:12" ht="15.75">
      <c r="A24" s="155" t="s">
        <v>58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7"/>
      <c r="L24" s="10"/>
    </row>
    <row r="25" spans="1:12" ht="15.75">
      <c r="A25" s="36" t="s">
        <v>8</v>
      </c>
      <c r="B25" s="36" t="s">
        <v>10</v>
      </c>
      <c r="C25" s="37" t="s">
        <v>70</v>
      </c>
      <c r="D25" s="37" t="s">
        <v>11</v>
      </c>
      <c r="E25" s="37" t="s">
        <v>60</v>
      </c>
      <c r="F25" s="37" t="s">
        <v>61</v>
      </c>
      <c r="G25" s="38" t="s">
        <v>62</v>
      </c>
      <c r="H25" s="37" t="s">
        <v>63</v>
      </c>
      <c r="I25" s="37" t="s">
        <v>64</v>
      </c>
      <c r="J25" s="37"/>
      <c r="K25" s="39"/>
      <c r="L25" s="10"/>
    </row>
    <row r="26" spans="1:12" ht="18">
      <c r="A26" s="54" t="str">
        <f>VLOOKUP($K$5,'UniversityCash Receipts Journal'!$A$18:AC117,19,TRUE)</f>
        <v>Parking Permit</v>
      </c>
      <c r="B26" s="53">
        <f>VLOOKUP($K$5,'UniversityCash Receipts Journal'!$A$18:AC117,20,TRUE)</f>
        <v>1234</v>
      </c>
      <c r="C26" s="100" t="str">
        <f>VLOOKUP($K$5,'UniversityCash Receipts Journal'!$A$18:AC117,21,TRUE)</f>
        <v>01</v>
      </c>
      <c r="D26" s="53">
        <f>VLOOKUP($K$5,'UniversityCash Receipts Journal'!$A$18:AC117,22,TRUE)</f>
        <v>12345</v>
      </c>
      <c r="E26" s="53">
        <f>VLOOKUP($K$5,'UniversityCash Receipts Journal'!$A$18:AC117,23,TRUE)</f>
        <v>12345</v>
      </c>
      <c r="F26" s="53">
        <f>VLOOKUP($K$5,'UniversityCash Receipts Journal'!$A$18:AC117,24,TRUE)</f>
        <v>1234</v>
      </c>
      <c r="G26" s="53">
        <f>VLOOKUP($K$5,'UniversityCash Receipts Journal'!$A$18:AC117,25,TRUE)</f>
        <v>12</v>
      </c>
      <c r="H26" s="53">
        <f>VLOOKUP($K$5,'UniversityCash Receipts Journal'!$A$18:AC117,26,TRUE)</f>
        <v>1234</v>
      </c>
      <c r="I26" s="53">
        <f>VLOOKUP($K$5,'UniversityCash Receipts Journal'!$A$18:AC117,27,TRUE)</f>
        <v>123</v>
      </c>
      <c r="J26" s="53"/>
      <c r="K26" s="55"/>
      <c r="L26" s="10"/>
    </row>
    <row r="27" spans="1:12" ht="12.75">
      <c r="A27" s="30"/>
      <c r="B27" s="12"/>
      <c r="C27" s="12"/>
      <c r="D27" s="12"/>
      <c r="E27" s="12"/>
      <c r="F27" s="12"/>
      <c r="G27" s="12"/>
      <c r="H27" s="12"/>
      <c r="I27" s="12"/>
      <c r="J27" s="12"/>
      <c r="K27" s="31"/>
      <c r="L27" s="10"/>
    </row>
    <row r="28" spans="1:12" s="17" customFormat="1" ht="15">
      <c r="A28" s="40"/>
      <c r="B28" s="41"/>
      <c r="C28" s="41"/>
      <c r="D28" s="41"/>
      <c r="E28" s="42"/>
      <c r="F28" s="42"/>
      <c r="G28" s="42"/>
      <c r="H28" s="42"/>
      <c r="I28" s="42"/>
      <c r="J28" s="42"/>
      <c r="K28" s="43"/>
      <c r="L28" s="16"/>
    </row>
    <row r="29" spans="1:12" s="17" customFormat="1" ht="15">
      <c r="A29" s="40"/>
      <c r="B29" s="41"/>
      <c r="C29" s="41"/>
      <c r="D29" s="41"/>
      <c r="E29" s="42"/>
      <c r="F29" s="42"/>
      <c r="G29" s="42"/>
      <c r="H29" s="42"/>
      <c r="I29" s="42"/>
      <c r="J29" s="42"/>
      <c r="K29" s="43"/>
      <c r="L29" s="16"/>
    </row>
    <row r="30" spans="1:12" ht="15.75">
      <c r="A30" s="44"/>
      <c r="B30" s="3"/>
      <c r="C30" s="3"/>
      <c r="D30" s="3"/>
      <c r="E30" s="12"/>
      <c r="F30" s="45" t="s">
        <v>9</v>
      </c>
      <c r="G30" s="3"/>
      <c r="H30" s="12"/>
      <c r="I30" s="12"/>
      <c r="J30" s="12"/>
      <c r="K30" s="31"/>
      <c r="L30" s="10"/>
    </row>
    <row r="31" spans="1:12" ht="15.75">
      <c r="A31" s="44"/>
      <c r="B31" s="3"/>
      <c r="C31" s="3"/>
      <c r="D31" s="3"/>
      <c r="E31" s="12"/>
      <c r="F31" s="45"/>
      <c r="G31" s="3"/>
      <c r="H31" s="12"/>
      <c r="I31" s="12"/>
      <c r="J31" s="12"/>
      <c r="K31" s="31"/>
      <c r="L31" s="10"/>
    </row>
    <row r="32" spans="1:12" ht="18.75">
      <c r="A32" s="151" t="s">
        <v>40</v>
      </c>
      <c r="B32" s="152"/>
      <c r="C32" s="152"/>
      <c r="D32" s="152"/>
      <c r="E32" s="152"/>
      <c r="F32" s="57" t="str">
        <f>VLOOKUP($K$5,'UniversityCash Receipts Journal'!$A$18:AC118,29,TRUE)</f>
        <v>Diane Headington</v>
      </c>
      <c r="G32" s="3"/>
      <c r="H32" s="12"/>
      <c r="I32" s="12"/>
      <c r="J32" s="12"/>
      <c r="K32" s="31"/>
      <c r="L32" s="10"/>
    </row>
    <row r="33" spans="1:12" ht="18.75">
      <c r="A33" s="151" t="s">
        <v>41</v>
      </c>
      <c r="B33" s="152"/>
      <c r="C33" s="152"/>
      <c r="D33" s="152"/>
      <c r="E33" s="152"/>
      <c r="F33" s="57" t="str">
        <f>'UniversityCash Receipts Journal'!A6</f>
        <v>Office of Business Operations</v>
      </c>
      <c r="G33" s="13"/>
      <c r="H33" s="12"/>
      <c r="I33" s="12"/>
      <c r="J33" s="12"/>
      <c r="K33" s="31"/>
      <c r="L33" s="10"/>
    </row>
    <row r="34" spans="1:12" ht="18.75">
      <c r="A34" s="30"/>
      <c r="B34" s="12"/>
      <c r="C34" s="12"/>
      <c r="D34" s="12"/>
      <c r="E34" s="12"/>
      <c r="F34" s="58" t="str">
        <f>'UniversityCash Receipts Journal'!A7</f>
        <v>103 Gilchrist</v>
      </c>
      <c r="G34" s="12"/>
      <c r="H34" s="12"/>
      <c r="I34" s="12"/>
      <c r="J34" s="12"/>
      <c r="K34" s="31"/>
      <c r="L34" s="10"/>
    </row>
    <row r="35" spans="1:12" ht="18.75">
      <c r="A35" s="30"/>
      <c r="B35" s="12"/>
      <c r="C35" s="12"/>
      <c r="D35" s="12"/>
      <c r="E35" s="12"/>
      <c r="F35" s="57" t="str">
        <f>'UniversityCash Receipts Journal'!A8</f>
        <v>Cedar Falls, IA  50614-0008</v>
      </c>
      <c r="G35" s="12"/>
      <c r="H35" s="12"/>
      <c r="I35" s="12"/>
      <c r="J35" s="12"/>
      <c r="K35" s="31"/>
      <c r="L35" s="10"/>
    </row>
    <row r="36" spans="1:12" ht="18.75">
      <c r="A36" s="30"/>
      <c r="B36" s="12"/>
      <c r="C36" s="12"/>
      <c r="D36" s="12"/>
      <c r="E36" s="12"/>
      <c r="F36" s="58" t="str">
        <f>'UniversityCash Receipts Journal'!A9</f>
        <v>phone (319) 273-2628  fax (319) 273-3009</v>
      </c>
      <c r="G36" s="12"/>
      <c r="H36" s="12"/>
      <c r="I36" s="12"/>
      <c r="J36" s="12"/>
      <c r="K36" s="31"/>
      <c r="L36" s="10"/>
    </row>
    <row r="37" spans="1:12" ht="13.5" thickBo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8"/>
      <c r="L37" s="10"/>
    </row>
    <row r="38" spans="1:1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</sheetData>
  <sheetProtection password="CA31" sheet="1" objects="1" scenarios="1"/>
  <mergeCells count="17">
    <mergeCell ref="B10:K10"/>
    <mergeCell ref="F5:G5"/>
    <mergeCell ref="E14:K14"/>
    <mergeCell ref="B12:D12"/>
    <mergeCell ref="H12:I12"/>
    <mergeCell ref="B8:G8"/>
    <mergeCell ref="B14:C14"/>
    <mergeCell ref="G17:J17"/>
    <mergeCell ref="B21:C21"/>
    <mergeCell ref="B18:C18"/>
    <mergeCell ref="B20:C20"/>
    <mergeCell ref="B19:C19"/>
    <mergeCell ref="A32:E32"/>
    <mergeCell ref="A33:E33"/>
    <mergeCell ref="B22:C22"/>
    <mergeCell ref="E22:F22"/>
    <mergeCell ref="A24:K24"/>
  </mergeCells>
  <printOptions horizontalCentered="1"/>
  <pageMargins left="0.25" right="0.25" top="0.5" bottom="0.35" header="0" footer="0"/>
  <pageSetup fitToHeight="1" fitToWidth="1" horizontalDpi="600" verticalDpi="600" orientation="portrait" scale="64" r:id="rId1"/>
  <headerFooter alignWithMargins="0">
    <oddFooter>&amp;Lstats/cash handling/&amp;F/&amp;A&amp;R&amp;D  UIHC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mcdermottmj</dc:creator>
  <cp:keywords/>
  <dc:description/>
  <cp:lastModifiedBy>Christina Geweke</cp:lastModifiedBy>
  <cp:lastPrinted>2005-06-28T16:01:58Z</cp:lastPrinted>
  <dcterms:created xsi:type="dcterms:W3CDTF">2004-02-04T22:21:10Z</dcterms:created>
  <dcterms:modified xsi:type="dcterms:W3CDTF">2009-01-27T17:11:51Z</dcterms:modified>
  <cp:category/>
  <cp:version/>
  <cp:contentType/>
  <cp:contentStatus/>
</cp:coreProperties>
</file>